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<sst xmlns="http://schemas.openxmlformats.org/spreadsheetml/2006/main" count="185" uniqueCount="160">
  <si>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</si>
  <si>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</si>
  <si>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</si>
  <si>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</si>
  <si>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</si>
  <si>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</si>
  <si>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</si>
  <si>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</si>
  <si>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</si>
  <si>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</si>
  <si>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</si>
  <si>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</si>
  <si>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</si>
  <si>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</si>
  <si>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</si>
  <si>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</si>
  <si>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</si>
  <si>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</si>
  <si>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</si>
  <si>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</si>
  <si>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</si>
  <si>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</si>
  <si>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167/PA del 10/12/2019</t>
  </si>
  <si>
    <t>691/1 del 23/12/2019</t>
  </si>
  <si>
    <t>38/001 del 27/12/2019</t>
  </si>
  <si>
    <t>7819011410 del 31/08/2019</t>
  </si>
  <si>
    <t>7819017829 del 30/12/2019</t>
  </si>
  <si>
    <t>8B01034392 del 05/12/2019</t>
  </si>
  <si>
    <t>688/1 del 23/12/2019</t>
  </si>
  <si>
    <t>000503PA del 31/12/2019</t>
  </si>
  <si>
    <t>000475PA del 15/12/2019</t>
  </si>
  <si>
    <t>200338/E del 20/01/2020</t>
  </si>
  <si>
    <t>8720001909 del 20/01/2020</t>
  </si>
  <si>
    <t>7820000575 del 31/01/2020</t>
  </si>
  <si>
    <t>P0006996 del 28/01/2020</t>
  </si>
  <si>
    <t>8720010788 del 30/01/2020</t>
  </si>
  <si>
    <t>20204E03448 del 31/01/2020</t>
  </si>
  <si>
    <t>201047 del 31/01/2020</t>
  </si>
  <si>
    <t>30/P del 31/01/2020</t>
  </si>
  <si>
    <t>2020/001_NC_PA-AV del 01/02/2020</t>
  </si>
  <si>
    <t>2020/004_PA-AV del 30/01/2020</t>
  </si>
  <si>
    <t>0000033PA del 29/01/2020</t>
  </si>
  <si>
    <t>FATTPA 1_20 del 30/01/2020</t>
  </si>
  <si>
    <t>1505/P del 29/02/2020</t>
  </si>
  <si>
    <t>26/PA del 05/02/2020</t>
  </si>
  <si>
    <t>107CFP del 29/02/2020</t>
  </si>
  <si>
    <t>8B00089551 del 06/02/2020</t>
  </si>
  <si>
    <t>14 del 21/02/2020</t>
  </si>
  <si>
    <t>7820002567 del 29/02/2020</t>
  </si>
  <si>
    <t>23/PA del 17/02/2020</t>
  </si>
  <si>
    <t>2020.FD181.FTPA del 31/03/2020</t>
  </si>
  <si>
    <t>2020.FD182.FTPA del 31/03/2020</t>
  </si>
  <si>
    <t>2020.FD183.FTPA del 31/03/2020</t>
  </si>
  <si>
    <t>3732 del 08/04/2020</t>
  </si>
  <si>
    <t>200993/E del 21/04/2020</t>
  </si>
  <si>
    <t>7820005257 del 30/04/2020</t>
  </si>
  <si>
    <t>1951/2020 del 23/03/2020</t>
  </si>
  <si>
    <t>2020.FD180.FTPA del 31/03/2020</t>
  </si>
  <si>
    <t>7819012648 del 30/09/2019</t>
  </si>
  <si>
    <t>8B00287111 del 06/04/2020</t>
  </si>
  <si>
    <t>10/PA del 14/04/2020</t>
  </si>
  <si>
    <t>189/PA del 29/04/2020</t>
  </si>
  <si>
    <t>20204E11216 del 11/05/2020</t>
  </si>
  <si>
    <t>FVL1189 del 19/05/2020</t>
  </si>
  <si>
    <t>209/2020 del 26/05/2020</t>
  </si>
  <si>
    <t>203/2020 del 19/05/2020</t>
  </si>
  <si>
    <t>20204G01445 del 18/05/2020</t>
  </si>
  <si>
    <t>80/PA del 26/05/2020</t>
  </si>
  <si>
    <t>81/PA del 26/05/2020</t>
  </si>
  <si>
    <t>3340/2020 del 15/05/2020</t>
  </si>
  <si>
    <t>89/PA del 05/06/2020</t>
  </si>
  <si>
    <t>20204E12804 del 29/05/2020</t>
  </si>
  <si>
    <t>20PAS0007421 del 31/05/2020</t>
  </si>
  <si>
    <t>8B00439939 del 05/06/2020</t>
  </si>
  <si>
    <t>190 del 05/06/2020</t>
  </si>
  <si>
    <t>052/2020/PA-B del 23/06/2020</t>
  </si>
  <si>
    <t>355/PA del 31/05/2020</t>
  </si>
  <si>
    <t>00000001046 del 30/06/2020</t>
  </si>
  <si>
    <t>FPA 1/20 del 06/07/2020</t>
  </si>
  <si>
    <t>2020.FD450.FTPA del 29/06/2020</t>
  </si>
  <si>
    <t>00000001111 del 30/06/2020</t>
  </si>
  <si>
    <t>335E del 08/07/2020</t>
  </si>
  <si>
    <t>222/1 del 02/07/2020</t>
  </si>
  <si>
    <t>255 del 13/07/2020</t>
  </si>
  <si>
    <t>0000414\PA del 21/07/2020</t>
  </si>
  <si>
    <t>79/FE del 23/07/2020</t>
  </si>
  <si>
    <t>243/04 del 20/07/2020</t>
  </si>
  <si>
    <t>253 del 27/07/2020</t>
  </si>
  <si>
    <t>254 del 27/07/2020</t>
  </si>
  <si>
    <t>252 del 27/07/2020</t>
  </si>
  <si>
    <t>201559/E del 28/07/2020</t>
  </si>
  <si>
    <t>2976/P del 31/07/2020</t>
  </si>
  <si>
    <t>62/A del 31/07/2020</t>
  </si>
  <si>
    <t>8B00621240 del 13/08/2020</t>
  </si>
  <si>
    <t>20204E19390 del 24/08/2020</t>
  </si>
  <si>
    <t>2020.FD569.FTPA del 31/08/2020</t>
  </si>
  <si>
    <t>4/PA del 03/09/2020</t>
  </si>
  <si>
    <t>5/PA del 03/09/2020</t>
  </si>
  <si>
    <t>308 del 24/09/2020</t>
  </si>
  <si>
    <t>309 del 24/09/2020</t>
  </si>
  <si>
    <t>V2FV0000041 del 22/09/2020</t>
  </si>
  <si>
    <t>00000000253 del 23/09/2020</t>
  </si>
  <si>
    <t>00000000246 del 16/09/2020</t>
  </si>
  <si>
    <t>00000000254 del 23/09/2020</t>
  </si>
  <si>
    <t>00000000255 del 23/09/2020</t>
  </si>
  <si>
    <t>FATTPA 2_20 del 08/09/2020</t>
  </si>
  <si>
    <t>FATTPA 3_20 del 08/09/2020</t>
  </si>
  <si>
    <t>FATTPA 1_20 del 08/09/2020</t>
  </si>
  <si>
    <t>2020.FD666.FTPA del 29/09/2020</t>
  </si>
  <si>
    <t>2020.FD625.FTPA del 28/09/2020</t>
  </si>
  <si>
    <t>1 - 001456 del 30/09/2020</t>
  </si>
  <si>
    <t>1 - 001592 del 30/09/2020</t>
  </si>
  <si>
    <t>V2FV0000045 del 30/09/2020</t>
  </si>
  <si>
    <t>1 - 001605 del 30/09/2020</t>
  </si>
  <si>
    <t>2020   126 del 29/09/2020</t>
  </si>
  <si>
    <t>1155/PA del 30/09/2020</t>
  </si>
  <si>
    <t>00000001593 del 30/09/2020</t>
  </si>
  <si>
    <t>79/004 del 30/09/2020</t>
  </si>
  <si>
    <t>80/004 del 30/09/2020</t>
  </si>
  <si>
    <t>81/004 del 30/09/2020</t>
  </si>
  <si>
    <t>83/004 del 30/09/2020</t>
  </si>
  <si>
    <t>2020.FD838.FTPA del 16/10/2020</t>
  </si>
  <si>
    <t>8B00743455 del 14/10/2020</t>
  </si>
  <si>
    <t>43908 del 09/10/2020</t>
  </si>
  <si>
    <t>3931/P del 15/10/2020</t>
  </si>
  <si>
    <t>43822 del 30/09/2020</t>
  </si>
  <si>
    <t>44282 del 21/10/2020</t>
  </si>
  <si>
    <t>2020.FD665.FTPA del 29/09/2020</t>
  </si>
  <si>
    <t>2020.FD667.FTPA del 29/09/2020</t>
  </si>
  <si>
    <t>2020.FD842.FTPA del 16/10/2020</t>
  </si>
  <si>
    <t>2020.FD663.FTPA del 29/09/2020</t>
  </si>
  <si>
    <t>2020.FD612.FTPA del 25/09/2020</t>
  </si>
  <si>
    <t>2020.FD840.FTPA del 16/10/2020</t>
  </si>
  <si>
    <t>2020.FD613.FTPA del 25/09/2020</t>
  </si>
  <si>
    <t>2020.FD664.FTPA del 29/09/2020</t>
  </si>
  <si>
    <t>2020.FD611.FTPA del 25/09/2020</t>
  </si>
  <si>
    <t>2020.FD839.FTPA del 16/10/2020</t>
  </si>
  <si>
    <t>2020.FD668.FTPA del 29/09/2020</t>
  </si>
  <si>
    <t>2020.FD841.FTPA del 16/10/2020</t>
  </si>
  <si>
    <t>V1 1762/20 del 17/10/2020</t>
  </si>
  <si>
    <t>864/E del 04/11/2020</t>
  </si>
  <si>
    <t>865/E del 04/11/2020</t>
  </si>
  <si>
    <t>3652 del 31/10/2020</t>
  </si>
  <si>
    <t>356 del 26/10/2020</t>
  </si>
  <si>
    <t>1020291587 del 14/10/2020</t>
  </si>
  <si>
    <t>839/PA del 16/11/2020</t>
  </si>
  <si>
    <t>23/PA del 31/10/2020</t>
  </si>
  <si>
    <t>6/PA del 08/11/2020</t>
  </si>
  <si>
    <t>117 del 28/10/2020</t>
  </si>
  <si>
    <t>897/E del 13/11/2020</t>
  </si>
  <si>
    <t>233/PA del 17/11/2020</t>
  </si>
  <si>
    <t>1020349018 del 20/11/2020</t>
  </si>
  <si>
    <t>7/PA del 23/11/2020</t>
  </si>
  <si>
    <t>25/PA del 23/11/2020</t>
  </si>
  <si>
    <t>24 del 24/09/2020</t>
  </si>
  <si>
    <t>V2FV0000050 del 22/10/2020</t>
  </si>
  <si>
    <t>V2FV0000054 del 07/11/2020</t>
  </si>
  <si>
    <t>2020.FD1071.FTPA del 27/11/2020</t>
  </si>
  <si>
    <t>000004FS del 20/11/2020</t>
  </si>
  <si>
    <t>415 del 30/11/2020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</si>
</sst>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33" t="s">
        <v>1</v>
      </c>
      <c r="B7" s="34"/>
      <c r="C7" s="34"/>
      <c r="D7" s="34"/>
      <c r="E7" s="34"/>
      <c r="F7" s="35"/>
    </row>
    <row r="8" spans="1:6" ht="27" customHeight="1">
      <c r="A8" s="33" t="s">
        <v>12</v>
      </c>
      <c r="B8" s="34"/>
      <c r="C8" s="34"/>
      <c r="D8" s="34"/>
      <c r="E8" s="34"/>
      <c r="F8" s="35"/>
    </row>
    <row r="9" spans="1:6" ht="30.75" customHeight="1">
      <c r="A9" s="45" t="s">
        <v>0</v>
      </c>
      <c r="B9" s="30"/>
      <c r="C9" s="29" t="s">
        <v>6</v>
      </c>
      <c r="D9" s="30"/>
      <c r="E9" s="47" t="s">
        <v>13</v>
      </c>
      <c r="F9" s="48"/>
    </row>
    <row r="10" spans="1:6" ht="29.25" customHeight="1" thickBot="1">
      <c r="A10" s="38">
        <f>SUM(B16:B19)</f>
        <v>139</v>
      </c>
      <c r="B10" s="39"/>
      <c r="C10" s="53">
        <f>SUM(C16:D19)</f>
        <v>253054.38</v>
      </c>
      <c r="D10" s="39"/>
      <c r="E10" s="40">
        <f>('Trimestre 1'!H1+'Trimestre 2'!H1+'Trimestre 3'!H1+'Trimestre 4'!H1)/C10</f>
        <v>51.94017669245638</v>
      </c>
      <c r="F10" s="41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2" t="s">
        <v>2</v>
      </c>
      <c r="B13" s="43"/>
      <c r="C13" s="43"/>
      <c r="D13" s="43"/>
      <c r="E13" s="43"/>
      <c r="F13" s="44"/>
    </row>
    <row r="14" spans="1:6" ht="27" customHeight="1">
      <c r="A14" s="33" t="s">
        <v>3</v>
      </c>
      <c r="B14" s="34"/>
      <c r="C14" s="34"/>
      <c r="D14" s="34"/>
      <c r="E14" s="34"/>
      <c r="F14" s="35"/>
    </row>
    <row r="15" spans="1:12" ht="46.5" customHeight="1">
      <c r="A15" s="21" t="s">
        <v>4</v>
      </c>
      <c r="B15" s="27" t="s">
        <v>0</v>
      </c>
      <c r="C15" s="29" t="s">
        <v>6</v>
      </c>
      <c r="D15" s="30"/>
      <c r="E15" s="36" t="s">
        <v>14</v>
      </c>
      <c r="F15" s="37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28</v>
      </c>
      <c r="C16" s="31">
        <f>'Trimestre 1'!B1</f>
        <v>86493.5</v>
      </c>
      <c r="D16" s="32"/>
      <c r="E16" s="31">
        <f>'Trimestre 1'!G1</f>
        <v>34.72610045841595</v>
      </c>
      <c r="F16" s="46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23</v>
      </c>
      <c r="C17" s="31">
        <f>'Trimestre 2'!B1</f>
        <v>83590.05</v>
      </c>
      <c r="D17" s="32"/>
      <c r="E17" s="31">
        <f>'Trimestre 2'!G1</f>
        <v>134.98937696532062</v>
      </c>
      <c r="F17" s="46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25</v>
      </c>
      <c r="C18" s="31">
        <f>'Trimestre 3'!B1</f>
        <v>16121.630000000001</v>
      </c>
      <c r="D18" s="32"/>
      <c r="E18" s="31">
        <f>'Trimestre 3'!G1</f>
        <v>-8.56156852625944</v>
      </c>
      <c r="F18" s="46"/>
    </row>
    <row r="19" spans="1:6" ht="21.75" customHeight="1" thickBot="1">
      <c r="A19" s="24" t="s">
        <v>18</v>
      </c>
      <c r="B19" s="25">
        <f>'Trimestre 4'!C1</f>
        <v>63</v>
      </c>
      <c r="C19" s="50">
        <f>'Trimestre 4'!B1</f>
        <v>66849.20000000001</v>
      </c>
      <c r="D19" s="52"/>
      <c r="E19" s="50">
        <f>'Trimestre 4'!G1</f>
        <v>-15.04333769140094</v>
      </c>
      <c r="F19" s="51"/>
    </row>
    <row r="20" spans="1:6" ht="46.5" customHeight="1">
      <c r="A20" s="11"/>
      <c r="B20" s="12"/>
      <c r="C20" s="49"/>
      <c r="D20" s="49"/>
      <c r="E20" s="12"/>
      <c r="F20" s="12"/>
    </row>
  </sheetData>
  <sheetProtection/>
  <mergeCells count="21">
    <mergeCell ref="E18:F18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86493.5</v>
      </c>
      <c r="C1">
        <f>COUNTA(A4:A203)</f>
        <v>28</v>
      </c>
      <c r="G1" s="20">
        <f>IF(B1&lt;&gt;0,H1/B1,0)</f>
        <v>34.72610045841595</v>
      </c>
      <c r="H1" s="19">
        <f>SUM(H4:H195)</f>
        <v>3003581.97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96</v>
      </c>
      <c r="C4" s="17">
        <v>43840</v>
      </c>
      <c r="D4" s="17">
        <v>43845</v>
      </c>
      <c r="E4" s="17"/>
      <c r="F4" s="17"/>
      <c r="G4" s="1">
        <f>D4-C4-(F4-E4)</f>
        <v>5</v>
      </c>
      <c r="H4" s="16">
        <f>B4*G4</f>
        <v>480</v>
      </c>
    </row>
    <row r="5" spans="1:8" ht="15">
      <c r="A5" s="28" t="s">
        <v>23</v>
      </c>
      <c r="B5" s="16">
        <v>205</v>
      </c>
      <c r="C5" s="17">
        <v>43823</v>
      </c>
      <c r="D5" s="17">
        <v>43845</v>
      </c>
      <c r="E5" s="17"/>
      <c r="F5" s="17"/>
      <c r="G5" s="1">
        <f aca="true" t="shared" si="0" ref="G5:G68">D5-C5-(F5-E5)</f>
        <v>22</v>
      </c>
      <c r="H5" s="16">
        <f aca="true" t="shared" si="1" ref="H5:H68">B5*G5</f>
        <v>4510</v>
      </c>
    </row>
    <row r="6" spans="1:8" ht="15">
      <c r="A6" s="28" t="s">
        <v>24</v>
      </c>
      <c r="B6" s="16">
        <v>666.67</v>
      </c>
      <c r="C6" s="17">
        <v>43861</v>
      </c>
      <c r="D6" s="17">
        <v>43845</v>
      </c>
      <c r="E6" s="17"/>
      <c r="F6" s="17"/>
      <c r="G6" s="1">
        <f t="shared" si="0"/>
        <v>-16</v>
      </c>
      <c r="H6" s="16">
        <f t="shared" si="1"/>
        <v>-10666.72</v>
      </c>
    </row>
    <row r="7" spans="1:8" ht="15">
      <c r="A7" s="28" t="s">
        <v>25</v>
      </c>
      <c r="B7" s="16">
        <v>33647.54</v>
      </c>
      <c r="C7" s="17">
        <v>43738</v>
      </c>
      <c r="D7" s="17">
        <v>43845</v>
      </c>
      <c r="E7" s="17"/>
      <c r="F7" s="17"/>
      <c r="G7" s="1">
        <f t="shared" si="0"/>
        <v>107</v>
      </c>
      <c r="H7" s="16">
        <f t="shared" si="1"/>
        <v>3600286.7800000003</v>
      </c>
    </row>
    <row r="8" spans="1:8" ht="15">
      <c r="A8" s="28" t="s">
        <v>26</v>
      </c>
      <c r="B8" s="16">
        <v>8037.37</v>
      </c>
      <c r="C8" s="17">
        <v>43859</v>
      </c>
      <c r="D8" s="17">
        <v>43845</v>
      </c>
      <c r="E8" s="17"/>
      <c r="F8" s="17"/>
      <c r="G8" s="1">
        <f t="shared" si="0"/>
        <v>-14</v>
      </c>
      <c r="H8" s="16">
        <f t="shared" si="1"/>
        <v>-112523.18</v>
      </c>
    </row>
    <row r="9" spans="1:8" ht="15">
      <c r="A9" s="28" t="s">
        <v>27</v>
      </c>
      <c r="B9" s="16">
        <v>55.81</v>
      </c>
      <c r="C9" s="17">
        <v>43845</v>
      </c>
      <c r="D9" s="17">
        <v>43845</v>
      </c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 t="s">
        <v>28</v>
      </c>
      <c r="B10" s="16">
        <v>51.16</v>
      </c>
      <c r="C10" s="17">
        <v>43823</v>
      </c>
      <c r="D10" s="17">
        <v>43845</v>
      </c>
      <c r="E10" s="17"/>
      <c r="F10" s="17"/>
      <c r="G10" s="1">
        <f t="shared" si="0"/>
        <v>22</v>
      </c>
      <c r="H10" s="16">
        <f t="shared" si="1"/>
        <v>1125.52</v>
      </c>
    </row>
    <row r="11" spans="1:8" ht="15">
      <c r="A11" s="28" t="s">
        <v>29</v>
      </c>
      <c r="B11" s="16">
        <v>180</v>
      </c>
      <c r="C11" s="17">
        <v>43861</v>
      </c>
      <c r="D11" s="17">
        <v>43845</v>
      </c>
      <c r="E11" s="17"/>
      <c r="F11" s="17"/>
      <c r="G11" s="1">
        <f t="shared" si="0"/>
        <v>-16</v>
      </c>
      <c r="H11" s="16">
        <f t="shared" si="1"/>
        <v>-2880</v>
      </c>
    </row>
    <row r="12" spans="1:8" ht="15">
      <c r="A12" s="28" t="s">
        <v>30</v>
      </c>
      <c r="B12" s="16">
        <v>530</v>
      </c>
      <c r="C12" s="17">
        <v>43861</v>
      </c>
      <c r="D12" s="17">
        <v>43859</v>
      </c>
      <c r="E12" s="17"/>
      <c r="F12" s="17"/>
      <c r="G12" s="1">
        <f t="shared" si="0"/>
        <v>-2</v>
      </c>
      <c r="H12" s="16">
        <f t="shared" si="1"/>
        <v>-1060</v>
      </c>
    </row>
    <row r="13" spans="1:8" ht="15">
      <c r="A13" s="28" t="s">
        <v>31</v>
      </c>
      <c r="B13" s="16">
        <v>780</v>
      </c>
      <c r="C13" s="17">
        <v>43881</v>
      </c>
      <c r="D13" s="17">
        <v>43859</v>
      </c>
      <c r="E13" s="17"/>
      <c r="F13" s="17"/>
      <c r="G13" s="1">
        <f t="shared" si="0"/>
        <v>-22</v>
      </c>
      <c r="H13" s="16">
        <f t="shared" si="1"/>
        <v>-17160</v>
      </c>
    </row>
    <row r="14" spans="1:8" ht="15">
      <c r="A14" s="28" t="s">
        <v>32</v>
      </c>
      <c r="B14" s="16">
        <v>255.36</v>
      </c>
      <c r="C14" s="17">
        <v>43880</v>
      </c>
      <c r="D14" s="17">
        <v>43860</v>
      </c>
      <c r="E14" s="17"/>
      <c r="F14" s="17"/>
      <c r="G14" s="1">
        <f t="shared" si="0"/>
        <v>-20</v>
      </c>
      <c r="H14" s="16">
        <f t="shared" si="1"/>
        <v>-5107.200000000001</v>
      </c>
    </row>
    <row r="15" spans="1:8" ht="15">
      <c r="A15" s="28" t="s">
        <v>33</v>
      </c>
      <c r="B15" s="16">
        <v>8037.37</v>
      </c>
      <c r="C15" s="17">
        <v>43891</v>
      </c>
      <c r="D15" s="17">
        <v>43879</v>
      </c>
      <c r="E15" s="17"/>
      <c r="F15" s="17"/>
      <c r="G15" s="1">
        <f t="shared" si="0"/>
        <v>-12</v>
      </c>
      <c r="H15" s="16">
        <f t="shared" si="1"/>
        <v>-96448.44</v>
      </c>
    </row>
    <row r="16" spans="1:8" ht="15">
      <c r="A16" s="28" t="s">
        <v>34</v>
      </c>
      <c r="B16" s="16">
        <v>168.4</v>
      </c>
      <c r="C16" s="17">
        <v>43890</v>
      </c>
      <c r="D16" s="17">
        <v>43879</v>
      </c>
      <c r="E16" s="17"/>
      <c r="F16" s="17"/>
      <c r="G16" s="1">
        <f t="shared" si="0"/>
        <v>-11</v>
      </c>
      <c r="H16" s="16">
        <f t="shared" si="1"/>
        <v>-1852.4</v>
      </c>
    </row>
    <row r="17" spans="1:8" ht="15">
      <c r="A17" s="28" t="s">
        <v>35</v>
      </c>
      <c r="B17" s="16">
        <v>17.6</v>
      </c>
      <c r="C17" s="17">
        <v>43890</v>
      </c>
      <c r="D17" s="17">
        <v>43879</v>
      </c>
      <c r="E17" s="17"/>
      <c r="F17" s="17"/>
      <c r="G17" s="1">
        <f t="shared" si="0"/>
        <v>-11</v>
      </c>
      <c r="H17" s="16">
        <f t="shared" si="1"/>
        <v>-193.60000000000002</v>
      </c>
    </row>
    <row r="18" spans="1:8" ht="15">
      <c r="A18" s="28" t="s">
        <v>36</v>
      </c>
      <c r="B18" s="16">
        <v>637.2</v>
      </c>
      <c r="C18" s="17">
        <v>43891</v>
      </c>
      <c r="D18" s="17">
        <v>43879</v>
      </c>
      <c r="E18" s="17"/>
      <c r="F18" s="17"/>
      <c r="G18" s="1">
        <f t="shared" si="0"/>
        <v>-12</v>
      </c>
      <c r="H18" s="16">
        <f t="shared" si="1"/>
        <v>-7646.400000000001</v>
      </c>
    </row>
    <row r="19" spans="1:8" ht="15">
      <c r="A19" s="28" t="s">
        <v>37</v>
      </c>
      <c r="B19" s="16">
        <v>1272</v>
      </c>
      <c r="C19" s="17">
        <v>43890</v>
      </c>
      <c r="D19" s="17">
        <v>43879</v>
      </c>
      <c r="E19" s="17"/>
      <c r="F19" s="17"/>
      <c r="G19" s="1">
        <f t="shared" si="0"/>
        <v>-11</v>
      </c>
      <c r="H19" s="16">
        <f t="shared" si="1"/>
        <v>-13992</v>
      </c>
    </row>
    <row r="20" spans="1:8" ht="15">
      <c r="A20" s="28" t="s">
        <v>38</v>
      </c>
      <c r="B20" s="16">
        <v>1560</v>
      </c>
      <c r="C20" s="17">
        <v>43891</v>
      </c>
      <c r="D20" s="17">
        <v>43879</v>
      </c>
      <c r="E20" s="17"/>
      <c r="F20" s="17"/>
      <c r="G20" s="1">
        <f t="shared" si="0"/>
        <v>-12</v>
      </c>
      <c r="H20" s="16">
        <f t="shared" si="1"/>
        <v>-18720</v>
      </c>
    </row>
    <row r="21" spans="1:8" ht="15">
      <c r="A21" s="28" t="s">
        <v>39</v>
      </c>
      <c r="B21" s="16">
        <v>-104</v>
      </c>
      <c r="C21" s="17">
        <v>43892</v>
      </c>
      <c r="D21" s="17">
        <v>43879</v>
      </c>
      <c r="E21" s="17"/>
      <c r="F21" s="17"/>
      <c r="G21" s="1">
        <f t="shared" si="0"/>
        <v>-13</v>
      </c>
      <c r="H21" s="16">
        <f t="shared" si="1"/>
        <v>1352</v>
      </c>
    </row>
    <row r="22" spans="1:8" ht="15">
      <c r="A22" s="28" t="s">
        <v>40</v>
      </c>
      <c r="B22" s="16">
        <v>19930</v>
      </c>
      <c r="C22" s="17">
        <v>43890</v>
      </c>
      <c r="D22" s="17">
        <v>43879</v>
      </c>
      <c r="E22" s="17"/>
      <c r="F22" s="17"/>
      <c r="G22" s="1">
        <f t="shared" si="0"/>
        <v>-11</v>
      </c>
      <c r="H22" s="16">
        <f t="shared" si="1"/>
        <v>-219230</v>
      </c>
    </row>
    <row r="23" spans="1:8" ht="15">
      <c r="A23" s="28" t="s">
        <v>41</v>
      </c>
      <c r="B23" s="16">
        <v>241.8</v>
      </c>
      <c r="C23" s="17">
        <v>43890</v>
      </c>
      <c r="D23" s="17">
        <v>43879</v>
      </c>
      <c r="E23" s="17"/>
      <c r="F23" s="17"/>
      <c r="G23" s="1">
        <f t="shared" si="0"/>
        <v>-11</v>
      </c>
      <c r="H23" s="16">
        <f t="shared" si="1"/>
        <v>-2659.8</v>
      </c>
    </row>
    <row r="24" spans="1:8" ht="15">
      <c r="A24" s="28" t="s">
        <v>42</v>
      </c>
      <c r="B24" s="16">
        <v>646</v>
      </c>
      <c r="C24" s="17">
        <v>43860</v>
      </c>
      <c r="D24" s="17">
        <v>43879</v>
      </c>
      <c r="E24" s="17"/>
      <c r="F24" s="17"/>
      <c r="G24" s="1">
        <f t="shared" si="0"/>
        <v>19</v>
      </c>
      <c r="H24" s="16">
        <f t="shared" si="1"/>
        <v>12274</v>
      </c>
    </row>
    <row r="25" spans="1:8" ht="15">
      <c r="A25" s="28" t="s">
        <v>43</v>
      </c>
      <c r="B25" s="16">
        <v>68.62</v>
      </c>
      <c r="C25" s="17">
        <v>43950</v>
      </c>
      <c r="D25" s="17">
        <v>43896</v>
      </c>
      <c r="E25" s="17"/>
      <c r="F25" s="17"/>
      <c r="G25" s="1">
        <f t="shared" si="0"/>
        <v>-54</v>
      </c>
      <c r="H25" s="16">
        <f t="shared" si="1"/>
        <v>-3705.4800000000005</v>
      </c>
    </row>
    <row r="26" spans="1:8" ht="15">
      <c r="A26" s="28" t="s">
        <v>44</v>
      </c>
      <c r="B26" s="16">
        <v>663.64</v>
      </c>
      <c r="C26" s="17">
        <v>43895</v>
      </c>
      <c r="D26" s="17">
        <v>43896</v>
      </c>
      <c r="E26" s="17"/>
      <c r="F26" s="17"/>
      <c r="G26" s="1">
        <f t="shared" si="0"/>
        <v>1</v>
      </c>
      <c r="H26" s="16">
        <f t="shared" si="1"/>
        <v>663.64</v>
      </c>
    </row>
    <row r="27" spans="1:8" ht="15">
      <c r="A27" s="28" t="s">
        <v>45</v>
      </c>
      <c r="B27" s="16">
        <v>146.59</v>
      </c>
      <c r="C27" s="17">
        <v>43919</v>
      </c>
      <c r="D27" s="17">
        <v>43896</v>
      </c>
      <c r="E27" s="17"/>
      <c r="F27" s="17"/>
      <c r="G27" s="1">
        <f t="shared" si="0"/>
        <v>-23</v>
      </c>
      <c r="H27" s="16">
        <f t="shared" si="1"/>
        <v>-3371.57</v>
      </c>
    </row>
    <row r="28" spans="1:8" ht="15">
      <c r="A28" s="28" t="s">
        <v>46</v>
      </c>
      <c r="B28" s="16">
        <v>56</v>
      </c>
      <c r="C28" s="17">
        <v>43906</v>
      </c>
      <c r="D28" s="17">
        <v>43896</v>
      </c>
      <c r="E28" s="17"/>
      <c r="F28" s="17"/>
      <c r="G28" s="1">
        <f t="shared" si="0"/>
        <v>-10</v>
      </c>
      <c r="H28" s="16">
        <f t="shared" si="1"/>
        <v>-560</v>
      </c>
    </row>
    <row r="29" spans="1:8" ht="15">
      <c r="A29" s="28" t="s">
        <v>47</v>
      </c>
      <c r="B29" s="16">
        <v>552</v>
      </c>
      <c r="C29" s="17">
        <v>43882</v>
      </c>
      <c r="D29" s="17">
        <v>43906</v>
      </c>
      <c r="E29" s="17"/>
      <c r="F29" s="17"/>
      <c r="G29" s="1">
        <f t="shared" si="0"/>
        <v>24</v>
      </c>
      <c r="H29" s="16">
        <f t="shared" si="1"/>
        <v>13248</v>
      </c>
    </row>
    <row r="30" spans="1:8" ht="15">
      <c r="A30" s="28" t="s">
        <v>48</v>
      </c>
      <c r="B30" s="16">
        <v>8037.37</v>
      </c>
      <c r="C30" s="17">
        <v>43920</v>
      </c>
      <c r="D30" s="17">
        <v>43906</v>
      </c>
      <c r="E30" s="17"/>
      <c r="F30" s="17"/>
      <c r="G30" s="1">
        <f t="shared" si="0"/>
        <v>-14</v>
      </c>
      <c r="H30" s="16">
        <f t="shared" si="1"/>
        <v>-112523.18</v>
      </c>
    </row>
    <row r="31" spans="1:8" ht="15">
      <c r="A31" s="28" t="s">
        <v>49</v>
      </c>
      <c r="B31" s="16">
        <v>58</v>
      </c>
      <c r="C31" s="17">
        <v>43907</v>
      </c>
      <c r="D31" s="17">
        <v>43906</v>
      </c>
      <c r="E31" s="17"/>
      <c r="F31" s="17"/>
      <c r="G31" s="1">
        <f t="shared" si="0"/>
        <v>-1</v>
      </c>
      <c r="H31" s="16">
        <f t="shared" si="1"/>
        <v>-58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83590.05</v>
      </c>
      <c r="C1">
        <f>COUNTA(A4:A203)</f>
        <v>23</v>
      </c>
      <c r="G1" s="20">
        <f>IF(B1&lt;&gt;0,H1/B1,0)</f>
        <v>134.98937696532062</v>
      </c>
      <c r="H1" s="19">
        <f>SUM(H4:H195)</f>
        <v>11283768.77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50</v>
      </c>
      <c r="B4" s="16">
        <v>619.18</v>
      </c>
      <c r="C4" s="17">
        <v>43982</v>
      </c>
      <c r="D4" s="17">
        <v>43958</v>
      </c>
      <c r="E4" s="17"/>
      <c r="F4" s="17"/>
      <c r="G4" s="1">
        <f>D4-C4-(F4-E4)</f>
        <v>-24</v>
      </c>
      <c r="H4" s="16">
        <f>B4*G4</f>
        <v>-14860.32</v>
      </c>
    </row>
    <row r="5" spans="1:8" ht="15">
      <c r="A5" s="28" t="s">
        <v>51</v>
      </c>
      <c r="B5" s="16">
        <v>462.77</v>
      </c>
      <c r="C5" s="17">
        <v>43982</v>
      </c>
      <c r="D5" s="17">
        <v>43958</v>
      </c>
      <c r="E5" s="17"/>
      <c r="F5" s="17"/>
      <c r="G5" s="1">
        <f aca="true" t="shared" si="0" ref="G5:G68">D5-C5-(F5-E5)</f>
        <v>-24</v>
      </c>
      <c r="H5" s="16">
        <f aca="true" t="shared" si="1" ref="H5:H68">B5*G5</f>
        <v>-11106.48</v>
      </c>
    </row>
    <row r="6" spans="1:8" ht="15">
      <c r="A6" s="28" t="s">
        <v>52</v>
      </c>
      <c r="B6" s="16">
        <v>745.41</v>
      </c>
      <c r="C6" s="17">
        <v>43982</v>
      </c>
      <c r="D6" s="17">
        <v>43958</v>
      </c>
      <c r="E6" s="17"/>
      <c r="F6" s="17"/>
      <c r="G6" s="1">
        <f t="shared" si="0"/>
        <v>-24</v>
      </c>
      <c r="H6" s="16">
        <f t="shared" si="1"/>
        <v>-17889.84</v>
      </c>
    </row>
    <row r="7" spans="1:8" ht="15">
      <c r="A7" s="28" t="s">
        <v>53</v>
      </c>
      <c r="B7" s="16">
        <v>450</v>
      </c>
      <c r="C7" s="17">
        <v>43959</v>
      </c>
      <c r="D7" s="17">
        <v>43958</v>
      </c>
      <c r="E7" s="17"/>
      <c r="F7" s="17"/>
      <c r="G7" s="1">
        <f t="shared" si="0"/>
        <v>-1</v>
      </c>
      <c r="H7" s="16">
        <f t="shared" si="1"/>
        <v>-450</v>
      </c>
    </row>
    <row r="8" spans="1:8" ht="15">
      <c r="A8" s="28" t="s">
        <v>54</v>
      </c>
      <c r="B8" s="16">
        <v>160</v>
      </c>
      <c r="C8" s="17">
        <v>43972</v>
      </c>
      <c r="D8" s="17">
        <v>43958</v>
      </c>
      <c r="E8" s="17"/>
      <c r="F8" s="17"/>
      <c r="G8" s="1">
        <f t="shared" si="0"/>
        <v>-14</v>
      </c>
      <c r="H8" s="16">
        <f t="shared" si="1"/>
        <v>-2240</v>
      </c>
    </row>
    <row r="9" spans="1:8" ht="15">
      <c r="A9" s="28" t="s">
        <v>55</v>
      </c>
      <c r="B9" s="16">
        <v>242.34</v>
      </c>
      <c r="C9" s="17">
        <v>43981</v>
      </c>
      <c r="D9" s="17">
        <v>43958</v>
      </c>
      <c r="E9" s="17"/>
      <c r="F9" s="17"/>
      <c r="G9" s="1">
        <f t="shared" si="0"/>
        <v>-23</v>
      </c>
      <c r="H9" s="16">
        <f t="shared" si="1"/>
        <v>-5573.82</v>
      </c>
    </row>
    <row r="10" spans="1:8" ht="15">
      <c r="A10" s="28" t="s">
        <v>56</v>
      </c>
      <c r="B10" s="16">
        <v>429.92</v>
      </c>
      <c r="C10" s="17">
        <v>43982</v>
      </c>
      <c r="D10" s="17">
        <v>43958</v>
      </c>
      <c r="E10" s="17"/>
      <c r="F10" s="17"/>
      <c r="G10" s="1">
        <f t="shared" si="0"/>
        <v>-24</v>
      </c>
      <c r="H10" s="16">
        <f t="shared" si="1"/>
        <v>-10318.08</v>
      </c>
    </row>
    <row r="11" spans="1:8" ht="15">
      <c r="A11" s="28" t="s">
        <v>57</v>
      </c>
      <c r="B11" s="16">
        <v>913.71</v>
      </c>
      <c r="C11" s="17">
        <v>43982</v>
      </c>
      <c r="D11" s="17">
        <v>43958</v>
      </c>
      <c r="E11" s="17"/>
      <c r="F11" s="17"/>
      <c r="G11" s="1">
        <f t="shared" si="0"/>
        <v>-24</v>
      </c>
      <c r="H11" s="16">
        <f t="shared" si="1"/>
        <v>-21929.04</v>
      </c>
    </row>
    <row r="12" spans="1:8" ht="15">
      <c r="A12" s="28" t="s">
        <v>58</v>
      </c>
      <c r="B12" s="16">
        <v>61065.57</v>
      </c>
      <c r="C12" s="17">
        <v>43768</v>
      </c>
      <c r="D12" s="17">
        <v>43959</v>
      </c>
      <c r="E12" s="17"/>
      <c r="F12" s="17"/>
      <c r="G12" s="1">
        <f t="shared" si="0"/>
        <v>191</v>
      </c>
      <c r="H12" s="16">
        <f t="shared" si="1"/>
        <v>11663523.87</v>
      </c>
    </row>
    <row r="13" spans="1:8" ht="15">
      <c r="A13" s="28" t="s">
        <v>59</v>
      </c>
      <c r="B13" s="16">
        <v>58.84</v>
      </c>
      <c r="C13" s="17">
        <v>43966</v>
      </c>
      <c r="D13" s="17">
        <v>43959</v>
      </c>
      <c r="E13" s="17"/>
      <c r="F13" s="17"/>
      <c r="G13" s="1">
        <f t="shared" si="0"/>
        <v>-7</v>
      </c>
      <c r="H13" s="16">
        <f t="shared" si="1"/>
        <v>-411.88</v>
      </c>
    </row>
    <row r="14" spans="1:8" ht="15">
      <c r="A14" s="28" t="s">
        <v>60</v>
      </c>
      <c r="B14" s="16">
        <v>1282.56</v>
      </c>
      <c r="C14" s="17">
        <v>43982</v>
      </c>
      <c r="D14" s="17">
        <v>43964</v>
      </c>
      <c r="E14" s="17"/>
      <c r="F14" s="17"/>
      <c r="G14" s="1">
        <f t="shared" si="0"/>
        <v>-18</v>
      </c>
      <c r="H14" s="16">
        <f t="shared" si="1"/>
        <v>-23086.079999999998</v>
      </c>
    </row>
    <row r="15" spans="1:8" ht="15">
      <c r="A15" s="28" t="s">
        <v>61</v>
      </c>
      <c r="B15" s="16">
        <v>8272</v>
      </c>
      <c r="C15" s="17">
        <v>43982</v>
      </c>
      <c r="D15" s="17">
        <v>43976</v>
      </c>
      <c r="E15" s="17"/>
      <c r="F15" s="17"/>
      <c r="G15" s="1">
        <f t="shared" si="0"/>
        <v>-6</v>
      </c>
      <c r="H15" s="16">
        <f t="shared" si="1"/>
        <v>-49632</v>
      </c>
    </row>
    <row r="16" spans="1:8" ht="15">
      <c r="A16" s="28" t="s">
        <v>62</v>
      </c>
      <c r="B16" s="16">
        <v>70.83</v>
      </c>
      <c r="C16" s="17">
        <v>43992</v>
      </c>
      <c r="D16" s="17">
        <v>43978</v>
      </c>
      <c r="E16" s="17"/>
      <c r="F16" s="17"/>
      <c r="G16" s="1">
        <f t="shared" si="0"/>
        <v>-14</v>
      </c>
      <c r="H16" s="16">
        <f t="shared" si="1"/>
        <v>-991.62</v>
      </c>
    </row>
    <row r="17" spans="1:8" ht="15">
      <c r="A17" s="28" t="s">
        <v>63</v>
      </c>
      <c r="B17" s="16">
        <v>90</v>
      </c>
      <c r="C17" s="17">
        <v>44000</v>
      </c>
      <c r="D17" s="17">
        <v>43978</v>
      </c>
      <c r="E17" s="17"/>
      <c r="F17" s="17"/>
      <c r="G17" s="1">
        <f t="shared" si="0"/>
        <v>-22</v>
      </c>
      <c r="H17" s="16">
        <f t="shared" si="1"/>
        <v>-1980</v>
      </c>
    </row>
    <row r="18" spans="1:8" ht="15">
      <c r="A18" s="28" t="s">
        <v>64</v>
      </c>
      <c r="B18" s="16">
        <v>858</v>
      </c>
      <c r="C18" s="17">
        <v>44012</v>
      </c>
      <c r="D18" s="17">
        <v>43979</v>
      </c>
      <c r="E18" s="17"/>
      <c r="F18" s="17"/>
      <c r="G18" s="1">
        <f t="shared" si="0"/>
        <v>-33</v>
      </c>
      <c r="H18" s="16">
        <f t="shared" si="1"/>
        <v>-28314</v>
      </c>
    </row>
    <row r="19" spans="1:8" ht="15">
      <c r="A19" s="28" t="s">
        <v>65</v>
      </c>
      <c r="B19" s="16">
        <v>76.92</v>
      </c>
      <c r="C19" s="17">
        <v>44000</v>
      </c>
      <c r="D19" s="17">
        <v>43979</v>
      </c>
      <c r="E19" s="17"/>
      <c r="F19" s="17"/>
      <c r="G19" s="1">
        <f t="shared" si="0"/>
        <v>-21</v>
      </c>
      <c r="H19" s="16">
        <f t="shared" si="1"/>
        <v>-1615.32</v>
      </c>
    </row>
    <row r="20" spans="1:8" ht="15">
      <c r="A20" s="28" t="s">
        <v>66</v>
      </c>
      <c r="B20" s="16">
        <v>110</v>
      </c>
      <c r="C20" s="17">
        <v>43999</v>
      </c>
      <c r="D20" s="17">
        <v>43979</v>
      </c>
      <c r="E20" s="17"/>
      <c r="F20" s="17"/>
      <c r="G20" s="1">
        <f t="shared" si="0"/>
        <v>-20</v>
      </c>
      <c r="H20" s="16">
        <f t="shared" si="1"/>
        <v>-2200</v>
      </c>
    </row>
    <row r="21" spans="1:8" ht="15">
      <c r="A21" s="28" t="s">
        <v>67</v>
      </c>
      <c r="B21" s="16">
        <v>3069</v>
      </c>
      <c r="C21" s="17">
        <v>44008</v>
      </c>
      <c r="D21" s="17">
        <v>43980</v>
      </c>
      <c r="E21" s="17"/>
      <c r="F21" s="17"/>
      <c r="G21" s="1">
        <f t="shared" si="0"/>
        <v>-28</v>
      </c>
      <c r="H21" s="16">
        <f t="shared" si="1"/>
        <v>-85932</v>
      </c>
    </row>
    <row r="22" spans="1:8" ht="15">
      <c r="A22" s="28" t="s">
        <v>68</v>
      </c>
      <c r="B22" s="16">
        <v>1747</v>
      </c>
      <c r="C22" s="17">
        <v>44008</v>
      </c>
      <c r="D22" s="17">
        <v>43980</v>
      </c>
      <c r="E22" s="17"/>
      <c r="F22" s="17"/>
      <c r="G22" s="1">
        <f t="shared" si="0"/>
        <v>-28</v>
      </c>
      <c r="H22" s="16">
        <f t="shared" si="1"/>
        <v>-48916</v>
      </c>
    </row>
    <row r="23" spans="1:8" ht="15">
      <c r="A23" s="28" t="s">
        <v>69</v>
      </c>
      <c r="B23" s="16">
        <v>888.14</v>
      </c>
      <c r="C23" s="17">
        <v>44043</v>
      </c>
      <c r="D23" s="17">
        <v>44006</v>
      </c>
      <c r="E23" s="17"/>
      <c r="F23" s="17"/>
      <c r="G23" s="1">
        <f t="shared" si="0"/>
        <v>-37</v>
      </c>
      <c r="H23" s="16">
        <f t="shared" si="1"/>
        <v>-32861.18</v>
      </c>
    </row>
    <row r="24" spans="1:8" ht="15">
      <c r="A24" s="28" t="s">
        <v>70</v>
      </c>
      <c r="B24" s="16">
        <v>1848</v>
      </c>
      <c r="C24" s="17">
        <v>44017</v>
      </c>
      <c r="D24" s="17">
        <v>44006</v>
      </c>
      <c r="E24" s="17"/>
      <c r="F24" s="17"/>
      <c r="G24" s="1">
        <f t="shared" si="0"/>
        <v>-11</v>
      </c>
      <c r="H24" s="16">
        <f t="shared" si="1"/>
        <v>-20328</v>
      </c>
    </row>
    <row r="25" spans="1:8" ht="15">
      <c r="A25" s="28" t="s">
        <v>71</v>
      </c>
      <c r="B25" s="16">
        <v>79.86</v>
      </c>
      <c r="C25" s="17">
        <v>44010</v>
      </c>
      <c r="D25" s="17">
        <v>44006</v>
      </c>
      <c r="E25" s="17"/>
      <c r="F25" s="17"/>
      <c r="G25" s="1">
        <f t="shared" si="0"/>
        <v>-4</v>
      </c>
      <c r="H25" s="16">
        <f t="shared" si="1"/>
        <v>-319.44</v>
      </c>
    </row>
    <row r="26" spans="1:8" ht="15">
      <c r="A26" s="28" t="s">
        <v>72</v>
      </c>
      <c r="B26" s="16">
        <v>50</v>
      </c>
      <c r="C26" s="17">
        <v>43982</v>
      </c>
      <c r="D26" s="17">
        <v>44006</v>
      </c>
      <c r="E26" s="17"/>
      <c r="F26" s="17"/>
      <c r="G26" s="1">
        <f t="shared" si="0"/>
        <v>24</v>
      </c>
      <c r="H26" s="16">
        <f t="shared" si="1"/>
        <v>1200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16121.630000000001</v>
      </c>
      <c r="C1">
        <f>COUNTA(A4:A203)</f>
        <v>25</v>
      </c>
      <c r="G1" s="20">
        <f>IF(B1&lt;&gt;0,H1/B1,0)</f>
        <v>-8.56156852625944</v>
      </c>
      <c r="H1" s="19">
        <f>SUM(H4:H195)</f>
        <v>-138026.44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73</v>
      </c>
      <c r="B4" s="16">
        <v>56</v>
      </c>
      <c r="C4" s="17">
        <v>44027</v>
      </c>
      <c r="D4" s="17">
        <v>44015</v>
      </c>
      <c r="E4" s="17"/>
      <c r="F4" s="17"/>
      <c r="G4" s="1">
        <f>D4-C4-(F4-E4)</f>
        <v>-12</v>
      </c>
      <c r="H4" s="16">
        <f>B4*G4</f>
        <v>-672</v>
      </c>
    </row>
    <row r="5" spans="1:8" ht="15">
      <c r="A5" s="28" t="s">
        <v>74</v>
      </c>
      <c r="B5" s="16">
        <v>330</v>
      </c>
      <c r="C5" s="17">
        <v>43987</v>
      </c>
      <c r="D5" s="17">
        <v>44019</v>
      </c>
      <c r="E5" s="17"/>
      <c r="F5" s="17"/>
      <c r="G5" s="1">
        <f aca="true" t="shared" si="0" ref="G5:G68">D5-C5-(F5-E5)</f>
        <v>32</v>
      </c>
      <c r="H5" s="16">
        <f aca="true" t="shared" si="1" ref="H5:H68">B5*G5</f>
        <v>10560</v>
      </c>
    </row>
    <row r="6" spans="1:8" ht="15">
      <c r="A6" s="28" t="s">
        <v>75</v>
      </c>
      <c r="B6" s="16">
        <v>72</v>
      </c>
      <c r="C6" s="17">
        <v>44074</v>
      </c>
      <c r="D6" s="17">
        <v>44019</v>
      </c>
      <c r="E6" s="17"/>
      <c r="F6" s="17"/>
      <c r="G6" s="1">
        <f t="shared" si="0"/>
        <v>-55</v>
      </c>
      <c r="H6" s="16">
        <f t="shared" si="1"/>
        <v>-3960</v>
      </c>
    </row>
    <row r="7" spans="1:8" ht="15">
      <c r="A7" s="28" t="s">
        <v>76</v>
      </c>
      <c r="B7" s="16">
        <v>255</v>
      </c>
      <c r="C7" s="17">
        <v>44027</v>
      </c>
      <c r="D7" s="17">
        <v>44019</v>
      </c>
      <c r="E7" s="17"/>
      <c r="F7" s="17"/>
      <c r="G7" s="1">
        <f t="shared" si="0"/>
        <v>-8</v>
      </c>
      <c r="H7" s="16">
        <f t="shared" si="1"/>
        <v>-2040</v>
      </c>
    </row>
    <row r="8" spans="1:8" ht="15">
      <c r="A8" s="28" t="s">
        <v>77</v>
      </c>
      <c r="B8" s="16">
        <v>630</v>
      </c>
      <c r="C8" s="17">
        <v>44012</v>
      </c>
      <c r="D8" s="17">
        <v>44019</v>
      </c>
      <c r="E8" s="17"/>
      <c r="F8" s="17"/>
      <c r="G8" s="1">
        <f t="shared" si="0"/>
        <v>7</v>
      </c>
      <c r="H8" s="16">
        <f t="shared" si="1"/>
        <v>4410</v>
      </c>
    </row>
    <row r="9" spans="1:8" ht="15">
      <c r="A9" s="28" t="s">
        <v>78</v>
      </c>
      <c r="B9" s="16">
        <v>2511</v>
      </c>
      <c r="C9" s="17">
        <v>44048</v>
      </c>
      <c r="D9" s="17">
        <v>44019</v>
      </c>
      <c r="E9" s="17"/>
      <c r="F9" s="17"/>
      <c r="G9" s="1">
        <f t="shared" si="0"/>
        <v>-29</v>
      </c>
      <c r="H9" s="16">
        <f t="shared" si="1"/>
        <v>-72819</v>
      </c>
    </row>
    <row r="10" spans="1:8" ht="15">
      <c r="A10" s="28" t="s">
        <v>79</v>
      </c>
      <c r="B10" s="16">
        <v>500</v>
      </c>
      <c r="C10" s="17">
        <v>44074</v>
      </c>
      <c r="D10" s="17">
        <v>44020</v>
      </c>
      <c r="E10" s="17"/>
      <c r="F10" s="17"/>
      <c r="G10" s="1">
        <f t="shared" si="0"/>
        <v>-54</v>
      </c>
      <c r="H10" s="16">
        <f t="shared" si="1"/>
        <v>-27000</v>
      </c>
    </row>
    <row r="11" spans="1:8" ht="15">
      <c r="A11" s="28" t="s">
        <v>80</v>
      </c>
      <c r="B11" s="16">
        <v>675.6</v>
      </c>
      <c r="C11" s="17">
        <v>44012</v>
      </c>
      <c r="D11" s="17">
        <v>44035</v>
      </c>
      <c r="E11" s="17"/>
      <c r="F11" s="17"/>
      <c r="G11" s="1">
        <f t="shared" si="0"/>
        <v>23</v>
      </c>
      <c r="H11" s="16">
        <f t="shared" si="1"/>
        <v>15538.800000000001</v>
      </c>
    </row>
    <row r="12" spans="1:8" ht="15">
      <c r="A12" s="28" t="s">
        <v>81</v>
      </c>
      <c r="B12" s="16">
        <v>62</v>
      </c>
      <c r="C12" s="17">
        <v>44050</v>
      </c>
      <c r="D12" s="17">
        <v>44035</v>
      </c>
      <c r="E12" s="17"/>
      <c r="F12" s="17"/>
      <c r="G12" s="1">
        <f t="shared" si="0"/>
        <v>-15</v>
      </c>
      <c r="H12" s="16">
        <f t="shared" si="1"/>
        <v>-930</v>
      </c>
    </row>
    <row r="13" spans="1:8" ht="15">
      <c r="A13" s="28" t="s">
        <v>82</v>
      </c>
      <c r="B13" s="16">
        <v>265</v>
      </c>
      <c r="C13" s="17">
        <v>44015</v>
      </c>
      <c r="D13" s="17">
        <v>44035</v>
      </c>
      <c r="E13" s="17"/>
      <c r="F13" s="17"/>
      <c r="G13" s="1">
        <f t="shared" si="0"/>
        <v>20</v>
      </c>
      <c r="H13" s="16">
        <f t="shared" si="1"/>
        <v>5300</v>
      </c>
    </row>
    <row r="14" spans="1:8" ht="15">
      <c r="A14" s="28" t="s">
        <v>83</v>
      </c>
      <c r="B14" s="16">
        <v>745</v>
      </c>
      <c r="C14" s="17">
        <v>44025</v>
      </c>
      <c r="D14" s="17">
        <v>44035</v>
      </c>
      <c r="E14" s="17"/>
      <c r="F14" s="17"/>
      <c r="G14" s="1">
        <f t="shared" si="0"/>
        <v>10</v>
      </c>
      <c r="H14" s="16">
        <f t="shared" si="1"/>
        <v>7450</v>
      </c>
    </row>
    <row r="15" spans="1:8" ht="15">
      <c r="A15" s="28" t="s">
        <v>84</v>
      </c>
      <c r="B15" s="16">
        <v>495</v>
      </c>
      <c r="C15" s="17">
        <v>44048</v>
      </c>
      <c r="D15" s="17">
        <v>44036</v>
      </c>
      <c r="E15" s="17"/>
      <c r="F15" s="17"/>
      <c r="G15" s="1">
        <f t="shared" si="0"/>
        <v>-12</v>
      </c>
      <c r="H15" s="16">
        <f t="shared" si="1"/>
        <v>-5940</v>
      </c>
    </row>
    <row r="16" spans="1:8" ht="15">
      <c r="A16" s="28" t="s">
        <v>85</v>
      </c>
      <c r="B16" s="16">
        <v>75</v>
      </c>
      <c r="C16" s="17">
        <v>44066</v>
      </c>
      <c r="D16" s="17">
        <v>44039</v>
      </c>
      <c r="E16" s="17"/>
      <c r="F16" s="17"/>
      <c r="G16" s="1">
        <f t="shared" si="0"/>
        <v>-27</v>
      </c>
      <c r="H16" s="16">
        <f t="shared" si="1"/>
        <v>-2025</v>
      </c>
    </row>
    <row r="17" spans="1:8" ht="15">
      <c r="A17" s="28" t="s">
        <v>86</v>
      </c>
      <c r="B17" s="16">
        <v>809.84</v>
      </c>
      <c r="C17" s="17">
        <v>44063</v>
      </c>
      <c r="D17" s="17">
        <v>44061</v>
      </c>
      <c r="E17" s="17"/>
      <c r="F17" s="17"/>
      <c r="G17" s="1">
        <f t="shared" si="0"/>
        <v>-2</v>
      </c>
      <c r="H17" s="16">
        <f t="shared" si="1"/>
        <v>-1619.68</v>
      </c>
    </row>
    <row r="18" spans="1:8" ht="15">
      <c r="A18" s="28" t="s">
        <v>87</v>
      </c>
      <c r="B18" s="16">
        <v>510</v>
      </c>
      <c r="C18" s="17">
        <v>44074</v>
      </c>
      <c r="D18" s="17">
        <v>44061</v>
      </c>
      <c r="E18" s="17"/>
      <c r="F18" s="17"/>
      <c r="G18" s="1">
        <f t="shared" si="0"/>
        <v>-13</v>
      </c>
      <c r="H18" s="16">
        <f t="shared" si="1"/>
        <v>-6630</v>
      </c>
    </row>
    <row r="19" spans="1:8" ht="15">
      <c r="A19" s="28" t="s">
        <v>88</v>
      </c>
      <c r="B19" s="16">
        <v>576</v>
      </c>
      <c r="C19" s="17">
        <v>44074</v>
      </c>
      <c r="D19" s="17">
        <v>44061</v>
      </c>
      <c r="E19" s="17"/>
      <c r="F19" s="17"/>
      <c r="G19" s="1">
        <f t="shared" si="0"/>
        <v>-13</v>
      </c>
      <c r="H19" s="16">
        <f t="shared" si="1"/>
        <v>-7488</v>
      </c>
    </row>
    <row r="20" spans="1:8" ht="15">
      <c r="A20" s="28" t="s">
        <v>89</v>
      </c>
      <c r="B20" s="16">
        <v>3100</v>
      </c>
      <c r="C20" s="17">
        <v>44074</v>
      </c>
      <c r="D20" s="17">
        <v>44061</v>
      </c>
      <c r="E20" s="17"/>
      <c r="F20" s="17"/>
      <c r="G20" s="1">
        <f t="shared" si="0"/>
        <v>-13</v>
      </c>
      <c r="H20" s="16">
        <f t="shared" si="1"/>
        <v>-40300</v>
      </c>
    </row>
    <row r="21" spans="1:8" ht="15">
      <c r="A21" s="28" t="s">
        <v>90</v>
      </c>
      <c r="B21" s="16">
        <v>200</v>
      </c>
      <c r="C21" s="17">
        <v>44071</v>
      </c>
      <c r="D21" s="17">
        <v>44061</v>
      </c>
      <c r="E21" s="17"/>
      <c r="F21" s="17"/>
      <c r="G21" s="1">
        <f t="shared" si="0"/>
        <v>-10</v>
      </c>
      <c r="H21" s="16">
        <f t="shared" si="1"/>
        <v>-2000</v>
      </c>
    </row>
    <row r="22" spans="1:8" ht="15">
      <c r="A22" s="28" t="s">
        <v>91</v>
      </c>
      <c r="B22" s="16">
        <v>298.27</v>
      </c>
      <c r="C22" s="17">
        <v>44104</v>
      </c>
      <c r="D22" s="17">
        <v>44061</v>
      </c>
      <c r="E22" s="17"/>
      <c r="F22" s="17"/>
      <c r="G22" s="1">
        <f t="shared" si="0"/>
        <v>-43</v>
      </c>
      <c r="H22" s="16">
        <f t="shared" si="1"/>
        <v>-12825.609999999999</v>
      </c>
    </row>
    <row r="23" spans="1:8" ht="15">
      <c r="A23" s="28" t="s">
        <v>92</v>
      </c>
      <c r="B23" s="16">
        <v>557.46</v>
      </c>
      <c r="C23" s="17">
        <v>44074</v>
      </c>
      <c r="D23" s="17">
        <v>44061</v>
      </c>
      <c r="E23" s="17"/>
      <c r="F23" s="17"/>
      <c r="G23" s="1">
        <f t="shared" si="0"/>
        <v>-13</v>
      </c>
      <c r="H23" s="16">
        <f t="shared" si="1"/>
        <v>-7246.9800000000005</v>
      </c>
    </row>
    <row r="24" spans="1:8" ht="15">
      <c r="A24" s="28" t="s">
        <v>93</v>
      </c>
      <c r="B24" s="16">
        <v>66.47</v>
      </c>
      <c r="C24" s="17">
        <v>44089</v>
      </c>
      <c r="D24" s="17">
        <v>44061</v>
      </c>
      <c r="E24" s="17"/>
      <c r="F24" s="17"/>
      <c r="G24" s="1">
        <f t="shared" si="0"/>
        <v>-28</v>
      </c>
      <c r="H24" s="16">
        <f t="shared" si="1"/>
        <v>-1861.1599999999999</v>
      </c>
    </row>
    <row r="25" spans="1:8" ht="15">
      <c r="A25" s="28" t="s">
        <v>94</v>
      </c>
      <c r="B25" s="16">
        <v>591.15</v>
      </c>
      <c r="C25" s="17">
        <v>44097</v>
      </c>
      <c r="D25" s="17">
        <v>44087</v>
      </c>
      <c r="E25" s="17"/>
      <c r="F25" s="17"/>
      <c r="G25" s="1">
        <f t="shared" si="0"/>
        <v>-10</v>
      </c>
      <c r="H25" s="16">
        <f t="shared" si="1"/>
        <v>-5911.5</v>
      </c>
    </row>
    <row r="26" spans="1:8" ht="15">
      <c r="A26" s="28" t="s">
        <v>95</v>
      </c>
      <c r="B26" s="16">
        <v>544.55</v>
      </c>
      <c r="C26" s="17">
        <v>44135</v>
      </c>
      <c r="D26" s="17">
        <v>44087</v>
      </c>
      <c r="E26" s="17"/>
      <c r="F26" s="17"/>
      <c r="G26" s="1">
        <f t="shared" si="0"/>
        <v>-48</v>
      </c>
      <c r="H26" s="16">
        <f t="shared" si="1"/>
        <v>-26138.399999999998</v>
      </c>
    </row>
    <row r="27" spans="1:8" ht="15">
      <c r="A27" s="28" t="s">
        <v>96</v>
      </c>
      <c r="B27" s="16">
        <v>768.28</v>
      </c>
      <c r="C27" s="17">
        <v>44077</v>
      </c>
      <c r="D27" s="17">
        <v>44098</v>
      </c>
      <c r="E27" s="17"/>
      <c r="F27" s="17"/>
      <c r="G27" s="1">
        <f t="shared" si="0"/>
        <v>21</v>
      </c>
      <c r="H27" s="16">
        <f t="shared" si="1"/>
        <v>16133.88</v>
      </c>
    </row>
    <row r="28" spans="1:8" ht="15">
      <c r="A28" s="28" t="s">
        <v>97</v>
      </c>
      <c r="B28" s="16">
        <v>1428.01</v>
      </c>
      <c r="C28" s="17">
        <v>44077</v>
      </c>
      <c r="D28" s="17">
        <v>44098</v>
      </c>
      <c r="E28" s="17"/>
      <c r="F28" s="17"/>
      <c r="G28" s="1">
        <f t="shared" si="0"/>
        <v>21</v>
      </c>
      <c r="H28" s="16">
        <f t="shared" si="1"/>
        <v>29988.21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66849.20000000001</v>
      </c>
      <c r="C1">
        <f>COUNTA(A4:A203)</f>
        <v>63</v>
      </c>
      <c r="G1" s="20">
        <f>IF(B1&lt;&gt;0,H1/B1,0)</f>
        <v>-15.04333769140094</v>
      </c>
      <c r="H1" s="19">
        <f>SUM(H4:H195)</f>
        <v>-1005635.0899999999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98</v>
      </c>
      <c r="B4" s="16">
        <v>58</v>
      </c>
      <c r="C4" s="17">
        <v>44135</v>
      </c>
      <c r="D4" s="17">
        <v>44105</v>
      </c>
      <c r="E4" s="17"/>
      <c r="F4" s="17"/>
      <c r="G4" s="1">
        <f>D4-C4-(F4-E4)</f>
        <v>-30</v>
      </c>
      <c r="H4" s="16">
        <f>B4*G4</f>
        <v>-1740</v>
      </c>
    </row>
    <row r="5" spans="1:8" ht="15">
      <c r="A5" s="28" t="s">
        <v>99</v>
      </c>
      <c r="B5" s="16">
        <v>29</v>
      </c>
      <c r="C5" s="17">
        <v>44135</v>
      </c>
      <c r="D5" s="17">
        <v>44105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-870</v>
      </c>
    </row>
    <row r="6" spans="1:8" ht="15">
      <c r="A6" s="28" t="s">
        <v>100</v>
      </c>
      <c r="B6" s="16">
        <v>850</v>
      </c>
      <c r="C6" s="17">
        <v>44126</v>
      </c>
      <c r="D6" s="17">
        <v>44105</v>
      </c>
      <c r="E6" s="17"/>
      <c r="F6" s="17"/>
      <c r="G6" s="1">
        <f t="shared" si="0"/>
        <v>-21</v>
      </c>
      <c r="H6" s="16">
        <f t="shared" si="1"/>
        <v>-17850</v>
      </c>
    </row>
    <row r="7" spans="1:8" ht="15">
      <c r="A7" s="28" t="s">
        <v>101</v>
      </c>
      <c r="B7" s="16">
        <v>2200</v>
      </c>
      <c r="C7" s="17">
        <v>44098</v>
      </c>
      <c r="D7" s="17">
        <v>44105</v>
      </c>
      <c r="E7" s="17"/>
      <c r="F7" s="17"/>
      <c r="G7" s="1">
        <f t="shared" si="0"/>
        <v>7</v>
      </c>
      <c r="H7" s="16">
        <f t="shared" si="1"/>
        <v>15400</v>
      </c>
    </row>
    <row r="8" spans="1:8" ht="15">
      <c r="A8" s="28" t="s">
        <v>102</v>
      </c>
      <c r="B8" s="16">
        <v>2200</v>
      </c>
      <c r="C8" s="17">
        <v>44091</v>
      </c>
      <c r="D8" s="17">
        <v>44105</v>
      </c>
      <c r="E8" s="17"/>
      <c r="F8" s="17"/>
      <c r="G8" s="1">
        <f t="shared" si="0"/>
        <v>14</v>
      </c>
      <c r="H8" s="16">
        <f t="shared" si="1"/>
        <v>30800</v>
      </c>
    </row>
    <row r="9" spans="1:8" ht="15">
      <c r="A9" s="28" t="s">
        <v>103</v>
      </c>
      <c r="B9" s="16">
        <v>2200</v>
      </c>
      <c r="C9" s="17">
        <v>44098</v>
      </c>
      <c r="D9" s="17">
        <v>44105</v>
      </c>
      <c r="E9" s="17"/>
      <c r="F9" s="17"/>
      <c r="G9" s="1">
        <f t="shared" si="0"/>
        <v>7</v>
      </c>
      <c r="H9" s="16">
        <f t="shared" si="1"/>
        <v>15400</v>
      </c>
    </row>
    <row r="10" spans="1:8" ht="15">
      <c r="A10" s="28" t="s">
        <v>104</v>
      </c>
      <c r="B10" s="16">
        <v>255</v>
      </c>
      <c r="C10" s="17">
        <v>44098</v>
      </c>
      <c r="D10" s="17">
        <v>44105</v>
      </c>
      <c r="E10" s="17"/>
      <c r="F10" s="17"/>
      <c r="G10" s="1">
        <f t="shared" si="0"/>
        <v>7</v>
      </c>
      <c r="H10" s="16">
        <f t="shared" si="1"/>
        <v>1785</v>
      </c>
    </row>
    <row r="11" spans="1:8" ht="15">
      <c r="A11" s="28" t="s">
        <v>105</v>
      </c>
      <c r="B11" s="16">
        <v>704</v>
      </c>
      <c r="C11" s="17">
        <v>44112</v>
      </c>
      <c r="D11" s="17">
        <v>44110</v>
      </c>
      <c r="E11" s="17"/>
      <c r="F11" s="17"/>
      <c r="G11" s="1">
        <f t="shared" si="0"/>
        <v>-2</v>
      </c>
      <c r="H11" s="16">
        <f t="shared" si="1"/>
        <v>-1408</v>
      </c>
    </row>
    <row r="12" spans="1:8" ht="15">
      <c r="A12" s="28" t="s">
        <v>106</v>
      </c>
      <c r="B12" s="16">
        <v>2728</v>
      </c>
      <c r="C12" s="17">
        <v>44112</v>
      </c>
      <c r="D12" s="17">
        <v>44110</v>
      </c>
      <c r="E12" s="17"/>
      <c r="F12" s="17"/>
      <c r="G12" s="1">
        <f t="shared" si="0"/>
        <v>-2</v>
      </c>
      <c r="H12" s="16">
        <f t="shared" si="1"/>
        <v>-5456</v>
      </c>
    </row>
    <row r="13" spans="1:8" ht="15">
      <c r="A13" s="28" t="s">
        <v>107</v>
      </c>
      <c r="B13" s="16">
        <v>1760</v>
      </c>
      <c r="C13" s="17">
        <v>44112</v>
      </c>
      <c r="D13" s="17">
        <v>44110</v>
      </c>
      <c r="E13" s="17"/>
      <c r="F13" s="17"/>
      <c r="G13" s="1">
        <f t="shared" si="0"/>
        <v>-2</v>
      </c>
      <c r="H13" s="16">
        <f t="shared" si="1"/>
        <v>-3520</v>
      </c>
    </row>
    <row r="14" spans="1:8" ht="15">
      <c r="A14" s="28" t="s">
        <v>108</v>
      </c>
      <c r="B14" s="16">
        <v>3500</v>
      </c>
      <c r="C14" s="17">
        <v>44165</v>
      </c>
      <c r="D14" s="17">
        <v>44123</v>
      </c>
      <c r="E14" s="17"/>
      <c r="F14" s="17"/>
      <c r="G14" s="1">
        <f t="shared" si="0"/>
        <v>-42</v>
      </c>
      <c r="H14" s="16">
        <f t="shared" si="1"/>
        <v>-147000</v>
      </c>
    </row>
    <row r="15" spans="1:8" ht="15">
      <c r="A15" s="28" t="s">
        <v>109</v>
      </c>
      <c r="B15" s="16">
        <v>6910</v>
      </c>
      <c r="C15" s="17">
        <v>44165</v>
      </c>
      <c r="D15" s="17">
        <v>44123</v>
      </c>
      <c r="E15" s="17"/>
      <c r="F15" s="17"/>
      <c r="G15" s="1">
        <f t="shared" si="0"/>
        <v>-42</v>
      </c>
      <c r="H15" s="16">
        <f t="shared" si="1"/>
        <v>-290220</v>
      </c>
    </row>
    <row r="16" spans="1:8" ht="15">
      <c r="A16" s="28" t="s">
        <v>110</v>
      </c>
      <c r="B16" s="16">
        <v>504</v>
      </c>
      <c r="C16" s="17">
        <v>44135</v>
      </c>
      <c r="D16" s="17">
        <v>44123</v>
      </c>
      <c r="E16" s="17"/>
      <c r="F16" s="17"/>
      <c r="G16" s="1">
        <f t="shared" si="0"/>
        <v>-12</v>
      </c>
      <c r="H16" s="16">
        <f t="shared" si="1"/>
        <v>-6048</v>
      </c>
    </row>
    <row r="17" spans="1:8" ht="15">
      <c r="A17" s="28" t="s">
        <v>111</v>
      </c>
      <c r="B17" s="16">
        <v>510</v>
      </c>
      <c r="C17" s="17">
        <v>44135</v>
      </c>
      <c r="D17" s="17">
        <v>44123</v>
      </c>
      <c r="E17" s="17"/>
      <c r="F17" s="17"/>
      <c r="G17" s="1">
        <f t="shared" si="0"/>
        <v>-12</v>
      </c>
      <c r="H17" s="16">
        <f t="shared" si="1"/>
        <v>-6120</v>
      </c>
    </row>
    <row r="18" spans="1:8" ht="15">
      <c r="A18" s="28" t="s">
        <v>112</v>
      </c>
      <c r="B18" s="16">
        <v>205</v>
      </c>
      <c r="C18" s="17">
        <v>44134</v>
      </c>
      <c r="D18" s="17">
        <v>44123</v>
      </c>
      <c r="E18" s="17"/>
      <c r="F18" s="17"/>
      <c r="G18" s="1">
        <f t="shared" si="0"/>
        <v>-11</v>
      </c>
      <c r="H18" s="16">
        <f t="shared" si="1"/>
        <v>-2255</v>
      </c>
    </row>
    <row r="19" spans="1:8" ht="15">
      <c r="A19" s="28" t="s">
        <v>113</v>
      </c>
      <c r="B19" s="16">
        <v>63</v>
      </c>
      <c r="C19" s="17">
        <v>44135</v>
      </c>
      <c r="D19" s="17">
        <v>44123</v>
      </c>
      <c r="E19" s="17"/>
      <c r="F19" s="17"/>
      <c r="G19" s="1">
        <f t="shared" si="0"/>
        <v>-12</v>
      </c>
      <c r="H19" s="16">
        <f t="shared" si="1"/>
        <v>-756</v>
      </c>
    </row>
    <row r="20" spans="1:8" ht="15">
      <c r="A20" s="28" t="s">
        <v>114</v>
      </c>
      <c r="B20" s="16">
        <v>608</v>
      </c>
      <c r="C20" s="17">
        <v>44103</v>
      </c>
      <c r="D20" s="17">
        <v>44123</v>
      </c>
      <c r="E20" s="17"/>
      <c r="F20" s="17"/>
      <c r="G20" s="1">
        <f t="shared" si="0"/>
        <v>20</v>
      </c>
      <c r="H20" s="16">
        <f t="shared" si="1"/>
        <v>12160</v>
      </c>
    </row>
    <row r="21" spans="1:8" ht="15">
      <c r="A21" s="28" t="s">
        <v>115</v>
      </c>
      <c r="B21" s="16">
        <v>350</v>
      </c>
      <c r="C21" s="17">
        <v>44135</v>
      </c>
      <c r="D21" s="17">
        <v>44123</v>
      </c>
      <c r="E21" s="17"/>
      <c r="F21" s="17"/>
      <c r="G21" s="1">
        <f t="shared" si="0"/>
        <v>-12</v>
      </c>
      <c r="H21" s="16">
        <f t="shared" si="1"/>
        <v>-4200</v>
      </c>
    </row>
    <row r="22" spans="1:8" ht="15">
      <c r="A22" s="28" t="s">
        <v>116</v>
      </c>
      <c r="B22" s="16">
        <v>1518</v>
      </c>
      <c r="C22" s="17">
        <v>44104</v>
      </c>
      <c r="D22" s="17">
        <v>44124</v>
      </c>
      <c r="E22" s="17"/>
      <c r="F22" s="17"/>
      <c r="G22" s="1">
        <f t="shared" si="0"/>
        <v>20</v>
      </c>
      <c r="H22" s="16">
        <f t="shared" si="1"/>
        <v>30360</v>
      </c>
    </row>
    <row r="23" spans="1:8" ht="15">
      <c r="A23" s="28" t="s">
        <v>117</v>
      </c>
      <c r="B23" s="16">
        <v>388</v>
      </c>
      <c r="C23" s="17">
        <v>44135</v>
      </c>
      <c r="D23" s="17">
        <v>44124</v>
      </c>
      <c r="E23" s="17"/>
      <c r="F23" s="17"/>
      <c r="G23" s="1">
        <f t="shared" si="0"/>
        <v>-11</v>
      </c>
      <c r="H23" s="16">
        <f t="shared" si="1"/>
        <v>-4268</v>
      </c>
    </row>
    <row r="24" spans="1:8" ht="15">
      <c r="A24" s="28" t="s">
        <v>118</v>
      </c>
      <c r="B24" s="16">
        <v>503.63</v>
      </c>
      <c r="C24" s="17">
        <v>44135</v>
      </c>
      <c r="D24" s="17">
        <v>44124</v>
      </c>
      <c r="E24" s="17"/>
      <c r="F24" s="17"/>
      <c r="G24" s="1">
        <f t="shared" si="0"/>
        <v>-11</v>
      </c>
      <c r="H24" s="16">
        <f t="shared" si="1"/>
        <v>-5539.93</v>
      </c>
    </row>
    <row r="25" spans="1:8" ht="15">
      <c r="A25" s="28" t="s">
        <v>119</v>
      </c>
      <c r="B25" s="16">
        <v>130</v>
      </c>
      <c r="C25" s="17">
        <v>44135</v>
      </c>
      <c r="D25" s="17">
        <v>44124</v>
      </c>
      <c r="E25" s="17"/>
      <c r="F25" s="17"/>
      <c r="G25" s="1">
        <f t="shared" si="0"/>
        <v>-11</v>
      </c>
      <c r="H25" s="16">
        <f t="shared" si="1"/>
        <v>-1430</v>
      </c>
    </row>
    <row r="26" spans="1:8" ht="15">
      <c r="A26" s="28" t="s">
        <v>120</v>
      </c>
      <c r="B26" s="16">
        <v>821.6</v>
      </c>
      <c r="C26" s="17">
        <v>44135</v>
      </c>
      <c r="D26" s="17">
        <v>44124</v>
      </c>
      <c r="E26" s="17"/>
      <c r="F26" s="17"/>
      <c r="G26" s="1">
        <f t="shared" si="0"/>
        <v>-11</v>
      </c>
      <c r="H26" s="16">
        <f t="shared" si="1"/>
        <v>-9037.6</v>
      </c>
    </row>
    <row r="27" spans="1:8" ht="15">
      <c r="A27" s="28" t="s">
        <v>121</v>
      </c>
      <c r="B27" s="16">
        <v>138.72</v>
      </c>
      <c r="C27" s="17">
        <v>44196</v>
      </c>
      <c r="D27" s="17">
        <v>44126</v>
      </c>
      <c r="E27" s="17"/>
      <c r="F27" s="17"/>
      <c r="G27" s="1">
        <f t="shared" si="0"/>
        <v>-70</v>
      </c>
      <c r="H27" s="16">
        <f t="shared" si="1"/>
        <v>-9710.4</v>
      </c>
    </row>
    <row r="28" spans="1:8" ht="15">
      <c r="A28" s="28" t="s">
        <v>122</v>
      </c>
      <c r="B28" s="16">
        <v>79.36</v>
      </c>
      <c r="C28" s="17">
        <v>44151</v>
      </c>
      <c r="D28" s="17">
        <v>44126</v>
      </c>
      <c r="E28" s="17"/>
      <c r="F28" s="17"/>
      <c r="G28" s="1">
        <f t="shared" si="0"/>
        <v>-25</v>
      </c>
      <c r="H28" s="16">
        <f t="shared" si="1"/>
        <v>-1984</v>
      </c>
    </row>
    <row r="29" spans="1:8" ht="15">
      <c r="A29" s="28" t="s">
        <v>123</v>
      </c>
      <c r="B29" s="16">
        <v>2400</v>
      </c>
      <c r="C29" s="17">
        <v>44144</v>
      </c>
      <c r="D29" s="17">
        <v>44127</v>
      </c>
      <c r="E29" s="17"/>
      <c r="F29" s="17"/>
      <c r="G29" s="1">
        <f t="shared" si="0"/>
        <v>-17</v>
      </c>
      <c r="H29" s="16">
        <f t="shared" si="1"/>
        <v>-40800</v>
      </c>
    </row>
    <row r="30" spans="1:8" ht="15">
      <c r="A30" s="28" t="s">
        <v>124</v>
      </c>
      <c r="B30" s="16">
        <v>335.24</v>
      </c>
      <c r="C30" s="17">
        <v>44180</v>
      </c>
      <c r="D30" s="17">
        <v>44127</v>
      </c>
      <c r="E30" s="17"/>
      <c r="F30" s="17"/>
      <c r="G30" s="1">
        <f t="shared" si="0"/>
        <v>-53</v>
      </c>
      <c r="H30" s="16">
        <f t="shared" si="1"/>
        <v>-17767.72</v>
      </c>
    </row>
    <row r="31" spans="1:8" ht="15">
      <c r="A31" s="28" t="s">
        <v>125</v>
      </c>
      <c r="B31" s="16">
        <v>799</v>
      </c>
      <c r="C31" s="17">
        <v>44134</v>
      </c>
      <c r="D31" s="17">
        <v>44130</v>
      </c>
      <c r="E31" s="17"/>
      <c r="F31" s="17"/>
      <c r="G31" s="1">
        <f t="shared" si="0"/>
        <v>-4</v>
      </c>
      <c r="H31" s="16">
        <f t="shared" si="1"/>
        <v>-3196</v>
      </c>
    </row>
    <row r="32" spans="1:8" ht="15">
      <c r="A32" s="28" t="s">
        <v>126</v>
      </c>
      <c r="B32" s="16">
        <v>9045</v>
      </c>
      <c r="C32" s="17">
        <v>44156</v>
      </c>
      <c r="D32" s="17">
        <v>44130</v>
      </c>
      <c r="E32" s="17"/>
      <c r="F32" s="17"/>
      <c r="G32" s="1">
        <f t="shared" si="0"/>
        <v>-26</v>
      </c>
      <c r="H32" s="16">
        <f t="shared" si="1"/>
        <v>-235170</v>
      </c>
    </row>
    <row r="33" spans="1:8" ht="15">
      <c r="A33" s="28" t="s">
        <v>127</v>
      </c>
      <c r="B33" s="16">
        <v>373.18</v>
      </c>
      <c r="C33" s="17">
        <v>44165</v>
      </c>
      <c r="D33" s="17">
        <v>44131</v>
      </c>
      <c r="E33" s="17"/>
      <c r="F33" s="17"/>
      <c r="G33" s="1">
        <f t="shared" si="0"/>
        <v>-34</v>
      </c>
      <c r="H33" s="16">
        <f t="shared" si="1"/>
        <v>-12688.12</v>
      </c>
    </row>
    <row r="34" spans="1:8" ht="15">
      <c r="A34" s="28" t="s">
        <v>128</v>
      </c>
      <c r="B34" s="16">
        <v>181.6</v>
      </c>
      <c r="C34" s="17">
        <v>44165</v>
      </c>
      <c r="D34" s="17">
        <v>44131</v>
      </c>
      <c r="E34" s="17"/>
      <c r="F34" s="17"/>
      <c r="G34" s="1">
        <f t="shared" si="0"/>
        <v>-34</v>
      </c>
      <c r="H34" s="16">
        <f t="shared" si="1"/>
        <v>-6174.4</v>
      </c>
    </row>
    <row r="35" spans="1:8" ht="15">
      <c r="A35" s="28" t="s">
        <v>129</v>
      </c>
      <c r="B35" s="16">
        <v>199</v>
      </c>
      <c r="C35" s="17">
        <v>44196</v>
      </c>
      <c r="D35" s="17">
        <v>44131</v>
      </c>
      <c r="E35" s="17"/>
      <c r="F35" s="17"/>
      <c r="G35" s="1">
        <f t="shared" si="0"/>
        <v>-65</v>
      </c>
      <c r="H35" s="16">
        <f t="shared" si="1"/>
        <v>-12935</v>
      </c>
    </row>
    <row r="36" spans="1:8" ht="15">
      <c r="A36" s="28" t="s">
        <v>130</v>
      </c>
      <c r="B36" s="16">
        <v>146.44</v>
      </c>
      <c r="C36" s="17">
        <v>44165</v>
      </c>
      <c r="D36" s="17">
        <v>44131</v>
      </c>
      <c r="E36" s="17"/>
      <c r="F36" s="17"/>
      <c r="G36" s="1">
        <f t="shared" si="0"/>
        <v>-34</v>
      </c>
      <c r="H36" s="16">
        <f t="shared" si="1"/>
        <v>-4978.96</v>
      </c>
    </row>
    <row r="37" spans="1:8" ht="15">
      <c r="A37" s="28" t="s">
        <v>131</v>
      </c>
      <c r="B37" s="16">
        <v>319</v>
      </c>
      <c r="C37" s="17">
        <v>44165</v>
      </c>
      <c r="D37" s="17">
        <v>44131</v>
      </c>
      <c r="E37" s="17"/>
      <c r="F37" s="17"/>
      <c r="G37" s="1">
        <f t="shared" si="0"/>
        <v>-34</v>
      </c>
      <c r="H37" s="16">
        <f t="shared" si="1"/>
        <v>-10846</v>
      </c>
    </row>
    <row r="38" spans="1:8" ht="15">
      <c r="A38" s="28" t="s">
        <v>132</v>
      </c>
      <c r="B38" s="16">
        <v>199</v>
      </c>
      <c r="C38" s="17">
        <v>44196</v>
      </c>
      <c r="D38" s="17">
        <v>44131</v>
      </c>
      <c r="E38" s="17"/>
      <c r="F38" s="17"/>
      <c r="G38" s="1">
        <f t="shared" si="0"/>
        <v>-65</v>
      </c>
      <c r="H38" s="16">
        <f t="shared" si="1"/>
        <v>-12935</v>
      </c>
    </row>
    <row r="39" spans="1:8" ht="15">
      <c r="A39" s="28" t="s">
        <v>133</v>
      </c>
      <c r="B39" s="16">
        <v>331.76</v>
      </c>
      <c r="C39" s="17">
        <v>44165</v>
      </c>
      <c r="D39" s="17">
        <v>44131</v>
      </c>
      <c r="E39" s="17"/>
      <c r="F39" s="17"/>
      <c r="G39" s="1">
        <f t="shared" si="0"/>
        <v>-34</v>
      </c>
      <c r="H39" s="16">
        <f t="shared" si="1"/>
        <v>-11279.84</v>
      </c>
    </row>
    <row r="40" spans="1:8" ht="15">
      <c r="A40" s="28" t="s">
        <v>134</v>
      </c>
      <c r="B40" s="16">
        <v>163.26</v>
      </c>
      <c r="C40" s="17">
        <v>44165</v>
      </c>
      <c r="D40" s="17">
        <v>44131</v>
      </c>
      <c r="E40" s="17"/>
      <c r="F40" s="17"/>
      <c r="G40" s="1">
        <f t="shared" si="0"/>
        <v>-34</v>
      </c>
      <c r="H40" s="16">
        <f t="shared" si="1"/>
        <v>-5550.84</v>
      </c>
    </row>
    <row r="41" spans="1:8" ht="15">
      <c r="A41" s="28" t="s">
        <v>135</v>
      </c>
      <c r="B41" s="16">
        <v>120</v>
      </c>
      <c r="C41" s="17">
        <v>44165</v>
      </c>
      <c r="D41" s="17">
        <v>44131</v>
      </c>
      <c r="E41" s="17"/>
      <c r="F41" s="17"/>
      <c r="G41" s="1">
        <f t="shared" si="0"/>
        <v>-34</v>
      </c>
      <c r="H41" s="16">
        <f t="shared" si="1"/>
        <v>-4080</v>
      </c>
    </row>
    <row r="42" spans="1:8" ht="15">
      <c r="A42" s="28" t="s">
        <v>136</v>
      </c>
      <c r="B42" s="16">
        <v>199</v>
      </c>
      <c r="C42" s="17">
        <v>44196</v>
      </c>
      <c r="D42" s="17">
        <v>44131</v>
      </c>
      <c r="E42" s="17"/>
      <c r="F42" s="17"/>
      <c r="G42" s="1">
        <f t="shared" si="0"/>
        <v>-65</v>
      </c>
      <c r="H42" s="16">
        <f t="shared" si="1"/>
        <v>-12935</v>
      </c>
    </row>
    <row r="43" spans="1:8" ht="15">
      <c r="A43" s="28" t="s">
        <v>137</v>
      </c>
      <c r="B43" s="16">
        <v>345.2</v>
      </c>
      <c r="C43" s="17">
        <v>44165</v>
      </c>
      <c r="D43" s="17">
        <v>44131</v>
      </c>
      <c r="E43" s="17"/>
      <c r="F43" s="17"/>
      <c r="G43" s="1">
        <f t="shared" si="0"/>
        <v>-34</v>
      </c>
      <c r="H43" s="16">
        <f t="shared" si="1"/>
        <v>-11736.8</v>
      </c>
    </row>
    <row r="44" spans="1:8" ht="15">
      <c r="A44" s="28" t="s">
        <v>138</v>
      </c>
      <c r="B44" s="16">
        <v>199</v>
      </c>
      <c r="C44" s="17">
        <v>44196</v>
      </c>
      <c r="D44" s="17">
        <v>44131</v>
      </c>
      <c r="E44" s="17"/>
      <c r="F44" s="17"/>
      <c r="G44" s="1">
        <f t="shared" si="0"/>
        <v>-65</v>
      </c>
      <c r="H44" s="16">
        <f t="shared" si="1"/>
        <v>-12935</v>
      </c>
    </row>
    <row r="45" spans="1:8" ht="15">
      <c r="A45" s="28" t="s">
        <v>139</v>
      </c>
      <c r="B45" s="16">
        <v>254.38</v>
      </c>
      <c r="C45" s="17">
        <v>44152</v>
      </c>
      <c r="D45" s="17">
        <v>44131</v>
      </c>
      <c r="E45" s="17"/>
      <c r="F45" s="17"/>
      <c r="G45" s="1">
        <f t="shared" si="0"/>
        <v>-21</v>
      </c>
      <c r="H45" s="16">
        <f t="shared" si="1"/>
        <v>-5341.98</v>
      </c>
    </row>
    <row r="46" spans="1:8" ht="15">
      <c r="A46" s="28" t="s">
        <v>139</v>
      </c>
      <c r="B46" s="16">
        <v>407.48</v>
      </c>
      <c r="C46" s="17">
        <v>44152</v>
      </c>
      <c r="D46" s="17">
        <v>44131</v>
      </c>
      <c r="E46" s="17"/>
      <c r="F46" s="17"/>
      <c r="G46" s="1">
        <f t="shared" si="0"/>
        <v>-21</v>
      </c>
      <c r="H46" s="16">
        <f t="shared" si="1"/>
        <v>-8557.08</v>
      </c>
    </row>
    <row r="47" spans="1:8" ht="15">
      <c r="A47" s="28" t="s">
        <v>140</v>
      </c>
      <c r="B47" s="16">
        <v>1514</v>
      </c>
      <c r="C47" s="17">
        <v>44169</v>
      </c>
      <c r="D47" s="17">
        <v>44148</v>
      </c>
      <c r="E47" s="17"/>
      <c r="F47" s="17"/>
      <c r="G47" s="1">
        <f t="shared" si="0"/>
        <v>-21</v>
      </c>
      <c r="H47" s="16">
        <f t="shared" si="1"/>
        <v>-31794</v>
      </c>
    </row>
    <row r="48" spans="1:8" ht="15">
      <c r="A48" s="28" t="s">
        <v>141</v>
      </c>
      <c r="B48" s="16">
        <v>52</v>
      </c>
      <c r="C48" s="17">
        <v>44169</v>
      </c>
      <c r="D48" s="17">
        <v>44148</v>
      </c>
      <c r="E48" s="17"/>
      <c r="F48" s="17"/>
      <c r="G48" s="1">
        <f t="shared" si="0"/>
        <v>-21</v>
      </c>
      <c r="H48" s="16">
        <f t="shared" si="1"/>
        <v>-1092</v>
      </c>
    </row>
    <row r="49" spans="1:8" ht="15">
      <c r="A49" s="28" t="s">
        <v>142</v>
      </c>
      <c r="B49" s="16">
        <v>660</v>
      </c>
      <c r="C49" s="17">
        <v>44165</v>
      </c>
      <c r="D49" s="17">
        <v>44148</v>
      </c>
      <c r="E49" s="17"/>
      <c r="F49" s="17"/>
      <c r="G49" s="1">
        <f t="shared" si="0"/>
        <v>-17</v>
      </c>
      <c r="H49" s="16">
        <f t="shared" si="1"/>
        <v>-11220</v>
      </c>
    </row>
    <row r="50" spans="1:8" ht="15">
      <c r="A50" s="28" t="s">
        <v>143</v>
      </c>
      <c r="B50" s="16">
        <v>460</v>
      </c>
      <c r="C50" s="17">
        <v>44165</v>
      </c>
      <c r="D50" s="17">
        <v>44148</v>
      </c>
      <c r="E50" s="17"/>
      <c r="F50" s="17"/>
      <c r="G50" s="1">
        <f t="shared" si="0"/>
        <v>-17</v>
      </c>
      <c r="H50" s="16">
        <f t="shared" si="1"/>
        <v>-7820</v>
      </c>
    </row>
    <row r="51" spans="1:8" ht="15">
      <c r="A51" s="28" t="s">
        <v>144</v>
      </c>
      <c r="B51" s="16">
        <v>30.02</v>
      </c>
      <c r="C51" s="17">
        <v>44148</v>
      </c>
      <c r="D51" s="17">
        <v>44148</v>
      </c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 t="s">
        <v>145</v>
      </c>
      <c r="B52" s="16">
        <v>2284</v>
      </c>
      <c r="C52" s="17">
        <v>44196</v>
      </c>
      <c r="D52" s="17">
        <v>44158</v>
      </c>
      <c r="E52" s="17"/>
      <c r="F52" s="17"/>
      <c r="G52" s="1">
        <f t="shared" si="0"/>
        <v>-38</v>
      </c>
      <c r="H52" s="16">
        <f t="shared" si="1"/>
        <v>-86792</v>
      </c>
    </row>
    <row r="53" spans="1:8" ht="15">
      <c r="A53" s="28" t="s">
        <v>146</v>
      </c>
      <c r="B53" s="16">
        <v>1015.36</v>
      </c>
      <c r="C53" s="17">
        <v>44165</v>
      </c>
      <c r="D53" s="17">
        <v>44158</v>
      </c>
      <c r="E53" s="17"/>
      <c r="F53" s="17"/>
      <c r="G53" s="1">
        <f t="shared" si="0"/>
        <v>-7</v>
      </c>
      <c r="H53" s="16">
        <f t="shared" si="1"/>
        <v>-7107.52</v>
      </c>
    </row>
    <row r="54" spans="1:8" ht="15">
      <c r="A54" s="28" t="s">
        <v>147</v>
      </c>
      <c r="B54" s="16">
        <v>4215.5</v>
      </c>
      <c r="C54" s="17">
        <v>44173</v>
      </c>
      <c r="D54" s="17">
        <v>44158</v>
      </c>
      <c r="E54" s="17"/>
      <c r="F54" s="17"/>
      <c r="G54" s="1">
        <f t="shared" si="0"/>
        <v>-15</v>
      </c>
      <c r="H54" s="16">
        <f t="shared" si="1"/>
        <v>-63232.5</v>
      </c>
    </row>
    <row r="55" spans="1:8" ht="15">
      <c r="A55" s="28" t="s">
        <v>148</v>
      </c>
      <c r="B55" s="16">
        <v>2163.22</v>
      </c>
      <c r="C55" s="17">
        <v>44162</v>
      </c>
      <c r="D55" s="17">
        <v>44158</v>
      </c>
      <c r="E55" s="17"/>
      <c r="F55" s="17"/>
      <c r="G55" s="1">
        <f t="shared" si="0"/>
        <v>-4</v>
      </c>
      <c r="H55" s="16">
        <f t="shared" si="1"/>
        <v>-8652.88</v>
      </c>
    </row>
    <row r="56" spans="1:8" ht="15">
      <c r="A56" s="28" t="s">
        <v>149</v>
      </c>
      <c r="B56" s="16">
        <v>560</v>
      </c>
      <c r="C56" s="17">
        <v>44178</v>
      </c>
      <c r="D56" s="17">
        <v>44158</v>
      </c>
      <c r="E56" s="17"/>
      <c r="F56" s="17"/>
      <c r="G56" s="1">
        <f t="shared" si="0"/>
        <v>-20</v>
      </c>
      <c r="H56" s="16">
        <f t="shared" si="1"/>
        <v>-11200</v>
      </c>
    </row>
    <row r="57" spans="1:8" ht="15">
      <c r="A57" s="28" t="s">
        <v>150</v>
      </c>
      <c r="B57" s="16">
        <v>177.3</v>
      </c>
      <c r="C57" s="17">
        <v>44182</v>
      </c>
      <c r="D57" s="17">
        <v>44158</v>
      </c>
      <c r="E57" s="17"/>
      <c r="F57" s="17"/>
      <c r="G57" s="1">
        <f t="shared" si="0"/>
        <v>-24</v>
      </c>
      <c r="H57" s="16">
        <f t="shared" si="1"/>
        <v>-4255.200000000001</v>
      </c>
    </row>
    <row r="58" spans="1:8" ht="15">
      <c r="A58" s="28" t="s">
        <v>151</v>
      </c>
      <c r="B58" s="16">
        <v>69.52</v>
      </c>
      <c r="C58" s="17">
        <v>44185</v>
      </c>
      <c r="D58" s="17">
        <v>44159</v>
      </c>
      <c r="E58" s="17"/>
      <c r="F58" s="17"/>
      <c r="G58" s="1">
        <f t="shared" si="0"/>
        <v>-26</v>
      </c>
      <c r="H58" s="16">
        <f t="shared" si="1"/>
        <v>-1807.52</v>
      </c>
    </row>
    <row r="59" spans="1:8" ht="15">
      <c r="A59" s="28" t="s">
        <v>152</v>
      </c>
      <c r="B59" s="16">
        <v>334.43</v>
      </c>
      <c r="C59" s="17">
        <v>44219</v>
      </c>
      <c r="D59" s="17">
        <v>44159</v>
      </c>
      <c r="E59" s="17"/>
      <c r="F59" s="17"/>
      <c r="G59" s="1">
        <f t="shared" si="0"/>
        <v>-60</v>
      </c>
      <c r="H59" s="16">
        <f t="shared" si="1"/>
        <v>-20065.8</v>
      </c>
    </row>
    <row r="60" spans="1:8" ht="15">
      <c r="A60" s="28" t="s">
        <v>153</v>
      </c>
      <c r="B60" s="16">
        <v>1336</v>
      </c>
      <c r="C60" s="17">
        <v>44196</v>
      </c>
      <c r="D60" s="17">
        <v>44161</v>
      </c>
      <c r="E60" s="17"/>
      <c r="F60" s="17"/>
      <c r="G60" s="1">
        <f t="shared" si="0"/>
        <v>-35</v>
      </c>
      <c r="H60" s="16">
        <f t="shared" si="1"/>
        <v>-46760</v>
      </c>
    </row>
    <row r="61" spans="1:8" ht="15">
      <c r="A61" s="28" t="s">
        <v>154</v>
      </c>
      <c r="B61" s="16">
        <v>752</v>
      </c>
      <c r="C61" s="17">
        <v>44098</v>
      </c>
      <c r="D61" s="17">
        <v>44167</v>
      </c>
      <c r="E61" s="17"/>
      <c r="F61" s="17"/>
      <c r="G61" s="1">
        <f t="shared" si="0"/>
        <v>69</v>
      </c>
      <c r="H61" s="16">
        <f t="shared" si="1"/>
        <v>51888</v>
      </c>
    </row>
    <row r="62" spans="1:8" ht="15">
      <c r="A62" s="28" t="s">
        <v>155</v>
      </c>
      <c r="B62" s="16">
        <v>1800</v>
      </c>
      <c r="C62" s="17">
        <v>44157</v>
      </c>
      <c r="D62" s="17">
        <v>44174</v>
      </c>
      <c r="E62" s="17"/>
      <c r="F62" s="17"/>
      <c r="G62" s="1">
        <f t="shared" si="0"/>
        <v>17</v>
      </c>
      <c r="H62" s="16">
        <f t="shared" si="1"/>
        <v>30600</v>
      </c>
    </row>
    <row r="63" spans="1:8" ht="15">
      <c r="A63" s="28" t="s">
        <v>156</v>
      </c>
      <c r="B63" s="16">
        <v>72</v>
      </c>
      <c r="C63" s="17">
        <v>44172</v>
      </c>
      <c r="D63" s="17">
        <v>44174</v>
      </c>
      <c r="E63" s="17"/>
      <c r="F63" s="17"/>
      <c r="G63" s="1">
        <f t="shared" si="0"/>
        <v>2</v>
      </c>
      <c r="H63" s="16">
        <f t="shared" si="1"/>
        <v>144</v>
      </c>
    </row>
    <row r="64" spans="1:8" ht="15">
      <c r="A64" s="28" t="s">
        <v>157</v>
      </c>
      <c r="B64" s="16">
        <v>276</v>
      </c>
      <c r="C64" s="17">
        <v>44227</v>
      </c>
      <c r="D64" s="17">
        <v>44174</v>
      </c>
      <c r="E64" s="17"/>
      <c r="F64" s="17"/>
      <c r="G64" s="1">
        <f t="shared" si="0"/>
        <v>-53</v>
      </c>
      <c r="H64" s="16">
        <f t="shared" si="1"/>
        <v>-14628</v>
      </c>
    </row>
    <row r="65" spans="1:8" ht="15">
      <c r="A65" s="28" t="s">
        <v>158</v>
      </c>
      <c r="B65" s="16">
        <v>3810</v>
      </c>
      <c r="C65" s="17">
        <v>44155</v>
      </c>
      <c r="D65" s="17">
        <v>44174</v>
      </c>
      <c r="E65" s="17"/>
      <c r="F65" s="17"/>
      <c r="G65" s="1">
        <f t="shared" si="0"/>
        <v>19</v>
      </c>
      <c r="H65" s="16">
        <f t="shared" si="1"/>
        <v>72390</v>
      </c>
    </row>
    <row r="66" spans="1:8" ht="15">
      <c r="A66" s="28" t="s">
        <v>159</v>
      </c>
      <c r="B66" s="16">
        <v>37</v>
      </c>
      <c r="C66" s="17">
        <v>44196</v>
      </c>
      <c r="D66" s="17">
        <v>44174</v>
      </c>
      <c r="E66" s="17"/>
      <c r="F66" s="17"/>
      <c r="G66" s="1">
        <f t="shared" si="0"/>
        <v>-22</v>
      </c>
      <c r="H66" s="16">
        <f t="shared" si="1"/>
        <v>-814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2021-03-15T09:51:56Z</dcterms:modified>
  <cp:category/>
  <cp:version/>
  <cp:contentType/>
  <cp:contentStatus/>
</cp:coreProperties>
</file>